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ients\1079\107\"/>
    </mc:Choice>
  </mc:AlternateContent>
  <xr:revisionPtr revIDLastSave="0" documentId="8_{66B02EBC-EFF5-4539-9B5C-8033825C1676}" xr6:coauthVersionLast="45" xr6:coauthVersionMax="45" xr10:uidLastSave="{00000000-0000-0000-0000-000000000000}"/>
  <bookViews>
    <workbookView xWindow="-120" yWindow="-120" windowWidth="29040" windowHeight="15840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Input'!$A$1:$P$100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5" l="1"/>
  <c r="G50" i="5"/>
  <c r="O27" i="5"/>
  <c r="O8" i="5"/>
  <c r="C97" i="5" l="1"/>
  <c r="O20" i="5"/>
  <c r="O23" i="5"/>
  <c r="O39" i="5"/>
  <c r="O42" i="5"/>
  <c r="G62" i="5"/>
  <c r="G65" i="5"/>
  <c r="G81" i="5"/>
  <c r="G84" i="5"/>
  <c r="G53" i="5"/>
  <c r="O11" i="5"/>
  <c r="G72" i="5"/>
  <c r="O30" i="5"/>
  <c r="G78" i="5" l="1"/>
  <c r="G75" i="5"/>
  <c r="G56" i="5"/>
  <c r="G59" i="5"/>
  <c r="O33" i="5" l="1"/>
  <c r="O14" i="5"/>
  <c r="O36" i="5" l="1"/>
  <c r="O17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B35" i="4" l="1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<sst xmlns="http://schemas.openxmlformats.org/spreadsheetml/2006/main" count="287" uniqueCount="55">
  <si>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</si>
  <si>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</si>
  <si>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</si>
  <si>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</si>
  <si>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</si>
  <si>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</si>
  <si>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</si>
  <si>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</si>
  <si>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</si>
  <si>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</si>
  <si>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</si>
  <si>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</si>
  <si>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</si>
  <si>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</si>
  <si>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</si>
  <si>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</si>
  <si>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</si>
  <si>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</si>
  <si>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</si>
  <si>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</si>
  <si>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</si>
  <si>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</si>
  <si>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</si>
  <si>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</si>
  <si>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</si>
  <si>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</si>
  <si>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</si>
  <si>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</si>
  <si>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</si>
  <si>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</si>
  <si>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</si>
  <si>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</si>
  <si>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</si>
  <si>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</si>
  <si>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</si>
  <si>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</si>
  <si>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</si>
  <si>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</si>
  <si>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</si>
  <si>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</si>
  <si>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</si>
  <si>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</si>
  <si>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</si>
  <si>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</si>
  <si>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</si>
  <si>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</si>
  <si>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</si>
  <si>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</si>
  <si>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</si>
  <si>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</si>
  <si>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</si>
  <si>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This Year</t>
  </si>
  <si>
    <t>(Last Year)</t>
  </si>
  <si>
    <t xml:space="preserve"> (Last Year)</t>
  </si>
  <si>
    <t>Prior 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</si>
</sst>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318.89999999999998</c:v>
                </c:pt>
                <c:pt idx="5">
                  <c:v>345.4</c:v>
                </c:pt>
                <c:pt idx="6">
                  <c:v>364.8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205078</c:v>
                </c:pt>
                <c:pt idx="5">
                  <c:v>229973</c:v>
                </c:pt>
                <c:pt idx="6">
                  <c:v>261678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42862</c:v>
                </c:pt>
                <c:pt idx="5">
                  <c:v>55350</c:v>
                </c:pt>
                <c:pt idx="6">
                  <c:v>67417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56817</c:v>
                </c:pt>
                <c:pt idx="5">
                  <c:v>76109</c:v>
                </c:pt>
                <c:pt idx="6">
                  <c:v>74243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618065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dimension ref="A1:BC92"/>
  <sheetViews>
    <sheetView tabSelected="1" topLeftCell="A7" zoomScale="90" zoomScaleNormal="90" zoomScaleSheetLayoutView="90" workbookViewId="0">
      <selection activeCell="Y35" sqref="Y35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25" customHeight="1" x14ac:dyDescent="1.1000000000000001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53" t="s">
        <v>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5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22</v>
      </c>
      <c r="C31" s="11"/>
      <c r="D31" s="58" t="s">
        <v>8</v>
      </c>
      <c r="E31" s="58"/>
      <c r="F31" s="16"/>
      <c r="G31" s="58" t="s">
        <v>9</v>
      </c>
      <c r="H31" s="58"/>
      <c r="I31" s="16"/>
      <c r="J31" s="58" t="s">
        <v>10</v>
      </c>
      <c r="K31" s="58"/>
      <c r="L31" s="16"/>
      <c r="M31" s="58" t="s">
        <v>2</v>
      </c>
      <c r="N31" s="58"/>
      <c r="O31" s="16"/>
      <c r="P31" s="58" t="s">
        <v>11</v>
      </c>
      <c r="Q31" s="58"/>
      <c r="R31" s="16"/>
      <c r="S31" s="58" t="s">
        <v>12</v>
      </c>
      <c r="T31" s="58"/>
      <c r="U31" s="16"/>
      <c r="V31" s="58" t="s">
        <v>13</v>
      </c>
      <c r="W31" s="58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A62</f>
        <v>Residential Demand (Kgal)</v>
      </c>
      <c r="C32" s="11"/>
      <c r="D32" s="15">
        <f>C64</f>
        <v>132905</v>
      </c>
      <c r="E32" s="14">
        <f>B64</f>
        <v>133616</v>
      </c>
      <c r="G32" s="15">
        <f>C65</f>
        <v>146212</v>
      </c>
      <c r="H32" s="14">
        <f>B65</f>
        <v>146882</v>
      </c>
      <c r="J32" s="15">
        <f>C66</f>
        <v>140621</v>
      </c>
      <c r="K32" s="14">
        <f>B66</f>
        <v>154955</v>
      </c>
      <c r="M32" s="15">
        <f>C67</f>
        <v>162790</v>
      </c>
      <c r="N32" s="14">
        <f>B67</f>
        <v>179419</v>
      </c>
      <c r="P32" s="15">
        <f>C68</f>
        <v>194665</v>
      </c>
      <c r="Q32" s="14">
        <f>B68</f>
        <v>205078</v>
      </c>
      <c r="S32" s="15">
        <f>C69</f>
        <v>194086</v>
      </c>
      <c r="T32" s="14">
        <f>B69</f>
        <v>229973</v>
      </c>
      <c r="V32" s="15">
        <f>C70</f>
        <v>209888</v>
      </c>
      <c r="W32" s="14">
        <f>B70</f>
        <v>261678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A73</f>
        <v>Non-Residential Demand (Kgal)</v>
      </c>
      <c r="C33" s="11"/>
      <c r="D33" s="15">
        <f>C75</f>
        <v>38439</v>
      </c>
      <c r="E33" s="14">
        <f>B75</f>
        <v>36720</v>
      </c>
      <c r="G33" s="15">
        <f>C76</f>
        <v>41545</v>
      </c>
      <c r="H33" s="14">
        <f>B76</f>
        <v>33872</v>
      </c>
      <c r="J33" s="15">
        <f>C77</f>
        <v>39390</v>
      </c>
      <c r="K33" s="14">
        <f>B77</f>
        <v>28794</v>
      </c>
      <c r="M33" s="15">
        <f>C78</f>
        <v>46068</v>
      </c>
      <c r="N33" s="14">
        <f>B78</f>
        <v>33923</v>
      </c>
      <c r="P33" s="15">
        <f>C79</f>
        <v>52164</v>
      </c>
      <c r="Q33" s="14">
        <f>B79</f>
        <v>42862</v>
      </c>
      <c r="S33" s="15">
        <f>C80</f>
        <v>52094</v>
      </c>
      <c r="T33" s="14">
        <f>B80</f>
        <v>55350</v>
      </c>
      <c r="V33" s="15">
        <f>C81</f>
        <v>59449</v>
      </c>
      <c r="W33" s="14">
        <f>B81</f>
        <v>67417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A84</f>
        <v>Wholesale Demand (Kgal)</v>
      </c>
      <c r="C34" s="11"/>
      <c r="D34" s="15">
        <f>C86</f>
        <v>7328</v>
      </c>
      <c r="E34" s="14">
        <f>B86</f>
        <v>5662</v>
      </c>
      <c r="G34" s="15">
        <f>C87</f>
        <v>6673</v>
      </c>
      <c r="H34" s="14">
        <f>B87</f>
        <v>8964</v>
      </c>
      <c r="J34" s="15">
        <f>C88</f>
        <v>9201</v>
      </c>
      <c r="K34" s="14">
        <f>B88</f>
        <v>5557</v>
      </c>
      <c r="M34" s="15">
        <f>C89</f>
        <v>12299</v>
      </c>
      <c r="N34" s="14">
        <f>B89</f>
        <v>22105</v>
      </c>
      <c r="P34" s="15">
        <f>C90</f>
        <v>49180</v>
      </c>
      <c r="Q34" s="14">
        <f>B90</f>
        <v>56817</v>
      </c>
      <c r="S34" s="15">
        <f>C91</f>
        <v>48620</v>
      </c>
      <c r="T34" s="14">
        <f>B91</f>
        <v>76109</v>
      </c>
      <c r="V34" s="15">
        <f>C92</f>
        <v>48323</v>
      </c>
      <c r="W34" s="14">
        <f>B92</f>
        <v>74243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178672</v>
      </c>
      <c r="E35" s="14">
        <f>SUM(E32:E34)</f>
        <v>175998</v>
      </c>
      <c r="G35" s="15">
        <f>SUM(G32:G34)</f>
        <v>194430</v>
      </c>
      <c r="H35" s="14">
        <f>SUM(H32:H34)</f>
        <v>189718</v>
      </c>
      <c r="J35" s="15">
        <f>SUM(J32:J34)</f>
        <v>189212</v>
      </c>
      <c r="K35" s="14">
        <f>SUM(K32:K34)</f>
        <v>189306</v>
      </c>
      <c r="M35" s="15">
        <f>SUM(M32:M34)</f>
        <v>221157</v>
      </c>
      <c r="N35" s="14">
        <f>SUM(N32:N34)</f>
        <v>235447</v>
      </c>
      <c r="P35" s="15">
        <f>SUM(P32:P34)</f>
        <v>296009</v>
      </c>
      <c r="Q35" s="14">
        <f>SUM(Q32:Q34)</f>
        <v>304757</v>
      </c>
      <c r="S35" s="15">
        <f>SUM(S32:S34)</f>
        <v>294800</v>
      </c>
      <c r="T35" s="14">
        <f>SUM(T32:T34)</f>
        <v>361432</v>
      </c>
      <c r="V35" s="15">
        <f>SUM(V32:V34)</f>
        <v>317660</v>
      </c>
      <c r="W35" s="14">
        <f>SUM(W32:W34)</f>
        <v>403338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7">
        <f>E35/D35-1</f>
        <v>-1.4965971165039837E-2</v>
      </c>
      <c r="E36" s="57"/>
      <c r="F36" s="19"/>
      <c r="G36" s="57">
        <f>H35/G35-1</f>
        <v>-2.4234943167206757E-2</v>
      </c>
      <c r="H36" s="57"/>
      <c r="I36" s="19"/>
      <c r="J36" s="57">
        <f>K35/J35-1</f>
        <v>4.9679724330387032E-4</v>
      </c>
      <c r="K36" s="57"/>
      <c r="L36" s="19"/>
      <c r="M36" s="57">
        <f>N35/M35-1</f>
        <v>6.4614730711666457E-2</v>
      </c>
      <c r="N36" s="57"/>
      <c r="O36" s="19"/>
      <c r="P36" s="57">
        <f>Q35/P35-1</f>
        <v>2.9553155478380777E-2</v>
      </c>
      <c r="Q36" s="57"/>
      <c r="R36" s="19"/>
      <c r="S36" s="57">
        <f>T35/S35-1</f>
        <v>0.22602442333785611</v>
      </c>
      <c r="T36" s="57"/>
      <c r="U36" s="19"/>
      <c r="V36" s="57">
        <f>W35/V35-1</f>
        <v>0.26971604860542708</v>
      </c>
      <c r="W36" s="57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9" t="s">
        <v>23</v>
      </c>
      <c r="B50" s="59"/>
      <c r="C50" s="59"/>
      <c r="D50" s="59"/>
      <c r="E50" s="59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Input'!F31</f>
        <v>189.14</v>
      </c>
      <c r="C54" s="23">
        <f>'Demand Input'!D31</f>
        <v>202.92</v>
      </c>
      <c r="D54" s="5">
        <f t="shared" ref="D54:D60" si="0">B54/C54</f>
        <v>0.93209146461659764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Input'!F32</f>
        <v>218.9</v>
      </c>
      <c r="C55" s="23">
        <f>'Demand Input'!D32</f>
        <v>218.89</v>
      </c>
      <c r="D55" s="5">
        <f t="shared" si="0"/>
        <v>1.0000456850472841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Input'!F33</f>
        <v>201.4</v>
      </c>
      <c r="C56" s="23">
        <f>'Demand Input'!D33</f>
        <v>226.62</v>
      </c>
      <c r="D56" s="5">
        <f t="shared" si="0"/>
        <v>0.888712381960992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Input'!F34</f>
        <v>241.3</v>
      </c>
      <c r="C57" s="23">
        <f>'Demand Input'!D34</f>
        <v>270.85000000000002</v>
      </c>
      <c r="D57" s="5">
        <f t="shared" si="0"/>
        <v>0.89089902159867085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Input'!F35</f>
        <v>318.89999999999998</v>
      </c>
      <c r="C58" s="23">
        <f>'Demand Input'!D35</f>
        <v>263.67</v>
      </c>
      <c r="D58" s="5">
        <f t="shared" si="0"/>
        <v>1.2094663784275799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Input'!F36</f>
        <v>345.4</v>
      </c>
      <c r="C59" s="23">
        <f>'Demand Input'!D36</f>
        <v>314.55</v>
      </c>
      <c r="D59" s="5">
        <f t="shared" si="0"/>
        <v>1.0980766173899219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Input'!F37</f>
        <v>364.8</v>
      </c>
      <c r="C60" s="23">
        <f>'Demand Input'!D37</f>
        <v>311.17</v>
      </c>
      <c r="D60" s="5">
        <f t="shared" si="0"/>
        <v>1.1723495195552269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(Kgal)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133616</v>
      </c>
      <c r="C64" s="6">
        <f>'Demand Input'!B18</f>
        <v>132905</v>
      </c>
      <c r="D64" s="4">
        <f>B64/C64</f>
        <v>1.0053496858658439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146882</v>
      </c>
      <c r="C65" s="6">
        <f>'Demand Input'!B19</f>
        <v>146212</v>
      </c>
      <c r="D65" s="4">
        <f t="shared" ref="D65:D70" si="1">B65/C65</f>
        <v>1.0045823872185593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154955</v>
      </c>
      <c r="C66" s="6">
        <f>'Demand Input'!B20</f>
        <v>140621</v>
      </c>
      <c r="D66" s="4">
        <f t="shared" si="1"/>
        <v>1.1019335661103249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179419</v>
      </c>
      <c r="C67" s="6">
        <f>'Demand Input'!B21</f>
        <v>162790</v>
      </c>
      <c r="D67" s="4">
        <f t="shared" si="1"/>
        <v>1.1021500092143253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205078</v>
      </c>
      <c r="C68" s="6">
        <f>'Demand Input'!B22</f>
        <v>194665</v>
      </c>
      <c r="D68" s="4">
        <f t="shared" si="1"/>
        <v>1.0534918963347288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229973</v>
      </c>
      <c r="C69" s="6">
        <f>'Demand Input'!B23</f>
        <v>194086</v>
      </c>
      <c r="D69" s="4">
        <f t="shared" si="1"/>
        <v>1.1849025689642736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261678</v>
      </c>
      <c r="C70" s="6">
        <f>'Demand Input'!B24</f>
        <v>209888</v>
      </c>
      <c r="D70" s="4">
        <f t="shared" si="1"/>
        <v>1.2467506479646286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(Kgal)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36720</v>
      </c>
      <c r="C75" s="6">
        <f>'Demand Input'!C18</f>
        <v>38439</v>
      </c>
      <c r="D75" s="4">
        <f>B75/C75</f>
        <v>0.9552797939592601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33872</v>
      </c>
      <c r="C76" s="6">
        <f>'Demand Input'!C19</f>
        <v>41545</v>
      </c>
      <c r="D76" s="4">
        <f t="shared" ref="D76:D81" si="2">B76/C76</f>
        <v>0.81530870140811174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28794</v>
      </c>
      <c r="C77" s="6">
        <f>'Demand Input'!C20</f>
        <v>39390</v>
      </c>
      <c r="D77" s="4">
        <f t="shared" si="2"/>
        <v>0.73099771515613099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33923</v>
      </c>
      <c r="C78" s="6">
        <f>'Demand Input'!C21</f>
        <v>46068</v>
      </c>
      <c r="D78" s="4">
        <f t="shared" si="2"/>
        <v>0.73636797777198926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42862</v>
      </c>
      <c r="C79" s="6">
        <f>'Demand Input'!C22</f>
        <v>52164</v>
      </c>
      <c r="D79" s="4">
        <f t="shared" si="2"/>
        <v>0.82167778544590142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55350</v>
      </c>
      <c r="C80" s="6">
        <f>'Demand Input'!C23</f>
        <v>52094</v>
      </c>
      <c r="D80" s="4">
        <f t="shared" si="2"/>
        <v>1.0625023995085807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67417</v>
      </c>
      <c r="C81" s="6">
        <f>'Demand Input'!C24</f>
        <v>59449</v>
      </c>
      <c r="D81" s="4">
        <f t="shared" si="2"/>
        <v>1.1340308499722451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(Kgal)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5662</v>
      </c>
      <c r="C86" s="6">
        <f>'Demand Input'!D18</f>
        <v>7328</v>
      </c>
      <c r="D86" s="4">
        <f>B86/C86</f>
        <v>0.77265283842794763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8964</v>
      </c>
      <c r="C87" s="6">
        <f>'Demand Input'!D19</f>
        <v>6673</v>
      </c>
      <c r="D87" s="4">
        <f t="shared" ref="D87:D92" si="3">B87/C87</f>
        <v>1.3433238423497678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5557</v>
      </c>
      <c r="C88" s="6">
        <f>'Demand Input'!D20</f>
        <v>9201</v>
      </c>
      <c r="D88" s="4">
        <f t="shared" si="3"/>
        <v>0.60395609172915987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22105</v>
      </c>
      <c r="C89" s="6">
        <f>'Demand Input'!D21</f>
        <v>12299</v>
      </c>
      <c r="D89" s="4">
        <f t="shared" si="3"/>
        <v>1.7973005935441906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56817</v>
      </c>
      <c r="C90" s="6">
        <f>'Demand Input'!D22</f>
        <v>49180</v>
      </c>
      <c r="D90" s="4">
        <f t="shared" si="3"/>
        <v>1.155286701911346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76109</v>
      </c>
      <c r="C91" s="6">
        <f>'Demand Input'!D23</f>
        <v>48620</v>
      </c>
      <c r="D91" s="4">
        <f t="shared" si="3"/>
        <v>1.5653846153846154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74243</v>
      </c>
      <c r="C92" s="6">
        <f>'Demand Input'!D24</f>
        <v>48323</v>
      </c>
      <c r="D92" s="4">
        <f t="shared" si="3"/>
        <v>1.5363905386668875</v>
      </c>
      <c r="E92" s="4"/>
      <c r="F92" s="4"/>
      <c r="I92" s="4"/>
      <c r="L92" s="4"/>
      <c r="O92" s="4"/>
      <c r="R92" s="4"/>
      <c r="U92" s="4"/>
    </row>
  </sheetData>
  <mergeCells count="16">
    <mergeCell ref="A50:E50"/>
    <mergeCell ref="V36:W36"/>
    <mergeCell ref="D36:E36"/>
    <mergeCell ref="G36:H36"/>
    <mergeCell ref="J36:K36"/>
    <mergeCell ref="M36:N36"/>
    <mergeCell ref="A1:X1"/>
    <mergeCell ref="P36:Q36"/>
    <mergeCell ref="S36:T36"/>
    <mergeCell ref="D31:E31"/>
    <mergeCell ref="G31:H31"/>
    <mergeCell ref="J31:K31"/>
    <mergeCell ref="M31:N31"/>
    <mergeCell ref="P31:Q31"/>
    <mergeCell ref="S31:T31"/>
    <mergeCell ref="V31:W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87"/>
  <sheetViews>
    <sheetView showGridLines="0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3" t="s">
        <v>21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5" t="str">
        <f>C8</f>
        <v>PAWTUCKET WATER SUPPLY BOARD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67" t="s">
        <v>46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8" t="s">
        <v>45</v>
      </c>
      <c r="D9" s="68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49</v>
      </c>
      <c r="C10" s="68" t="s">
        <v>44</v>
      </c>
      <c r="D10" s="68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9" t="s">
        <v>18</v>
      </c>
      <c r="C16" s="69"/>
      <c r="D16" s="69"/>
      <c r="E16" s="37"/>
      <c r="F16" s="69" t="s">
        <v>17</v>
      </c>
      <c r="G16" s="69"/>
      <c r="H16" s="69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132905</v>
      </c>
      <c r="C18" s="21">
        <v>38439</v>
      </c>
      <c r="D18" s="21">
        <v>7328</v>
      </c>
      <c r="E18" s="22"/>
      <c r="F18" s="21">
        <v>133616</v>
      </c>
      <c r="G18" s="21">
        <v>36720</v>
      </c>
      <c r="H18" s="21">
        <v>5662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146212</v>
      </c>
      <c r="C19" s="21">
        <v>41545</v>
      </c>
      <c r="D19" s="21">
        <v>6673</v>
      </c>
      <c r="E19" s="22"/>
      <c r="F19" s="21">
        <v>146882</v>
      </c>
      <c r="G19" s="21">
        <v>33872</v>
      </c>
      <c r="H19" s="21">
        <v>8964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140621</v>
      </c>
      <c r="C20" s="21">
        <v>39390</v>
      </c>
      <c r="D20" s="21">
        <v>9201</v>
      </c>
      <c r="E20" s="22"/>
      <c r="F20" s="21">
        <v>154955</v>
      </c>
      <c r="G20" s="21">
        <v>28794</v>
      </c>
      <c r="H20" s="21">
        <v>5557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162790</v>
      </c>
      <c r="C21" s="21">
        <v>46068</v>
      </c>
      <c r="D21" s="21">
        <v>12299</v>
      </c>
      <c r="E21" s="22"/>
      <c r="F21" s="21">
        <v>179419</v>
      </c>
      <c r="G21" s="21">
        <v>33923</v>
      </c>
      <c r="H21" s="21">
        <v>22105</v>
      </c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194665</v>
      </c>
      <c r="C22" s="21">
        <v>52164</v>
      </c>
      <c r="D22" s="21">
        <v>49180</v>
      </c>
      <c r="E22" s="22"/>
      <c r="F22" s="21">
        <v>205078</v>
      </c>
      <c r="G22" s="21">
        <v>42862</v>
      </c>
      <c r="H22" s="21">
        <v>56817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194086</v>
      </c>
      <c r="C23" s="21">
        <v>52094</v>
      </c>
      <c r="D23" s="21">
        <v>48620</v>
      </c>
      <c r="E23" s="22"/>
      <c r="F23" s="21">
        <v>229973</v>
      </c>
      <c r="G23" s="21">
        <v>55350</v>
      </c>
      <c r="H23" s="21">
        <v>76109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209888</v>
      </c>
      <c r="C24" s="21">
        <v>59449</v>
      </c>
      <c r="D24" s="21">
        <v>48323</v>
      </c>
      <c r="E24" s="22"/>
      <c r="F24" s="21">
        <v>261678</v>
      </c>
      <c r="G24" s="21">
        <v>67417</v>
      </c>
      <c r="H24" s="21">
        <v>74243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25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25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2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 x14ac:dyDescent="0.35">
      <c r="A28" s="38"/>
      <c r="B28" s="66" t="str">
        <f>"Input Water Produced ("&amp;C10&amp;")"</f>
        <v>Input Water Produced (MG)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38"/>
      <c r="B29" s="60" t="s">
        <v>20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35"/>
      <c r="C31" s="43" t="s">
        <v>8</v>
      </c>
      <c r="D31" s="20">
        <v>202.92</v>
      </c>
      <c r="E31" s="44"/>
      <c r="F31" s="20">
        <v>189.14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/>
      <c r="C32" s="43" t="s">
        <v>9</v>
      </c>
      <c r="D32" s="20">
        <v>218.89</v>
      </c>
      <c r="E32" s="44"/>
      <c r="F32" s="20">
        <v>218.9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/>
      <c r="C33" s="43" t="s">
        <v>10</v>
      </c>
      <c r="D33" s="20">
        <v>226.62</v>
      </c>
      <c r="E33" s="44"/>
      <c r="F33" s="20">
        <v>201.4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/>
      <c r="C34" s="43" t="s">
        <v>2</v>
      </c>
      <c r="D34" s="20">
        <v>270.85000000000002</v>
      </c>
      <c r="E34" s="44"/>
      <c r="F34" s="20">
        <v>241.3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/>
      <c r="C35" s="43" t="s">
        <v>11</v>
      </c>
      <c r="D35" s="20">
        <v>263.67</v>
      </c>
      <c r="E35" s="44"/>
      <c r="F35" s="20">
        <v>318.89999999999998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/>
      <c r="C36" s="43" t="s">
        <v>12</v>
      </c>
      <c r="D36" s="20">
        <v>314.55</v>
      </c>
      <c r="E36" s="44"/>
      <c r="F36" s="20">
        <v>345.4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/>
      <c r="C37" s="43" t="s">
        <v>13</v>
      </c>
      <c r="D37" s="20">
        <v>311.17</v>
      </c>
      <c r="E37" s="44"/>
      <c r="F37" s="20">
        <v>364.8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2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H123"/>
  <sheetViews>
    <sheetView zoomScaleNormal="100" zoomScaleSheetLayoutView="100" workbookViewId="0">
      <selection activeCell="U104" sqref="U10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16" width="3.85546875" style="32" customWidth="1"/>
    <col min="17" max="17" width="15.85546875" style="32" customWidth="1"/>
    <col min="18" max="18" width="3.85546875" style="8" customWidth="1"/>
    <col min="19" max="19" width="15.85546875" style="8" customWidth="1"/>
    <col min="20" max="20" width="3.85546875" style="32" customWidth="1"/>
    <col min="21" max="21" width="15.85546875" style="32" customWidth="1"/>
    <col min="22" max="22" width="3.85546875" style="8" customWidth="1"/>
    <col min="23" max="23" width="15.85546875" style="8" customWidth="1"/>
    <col min="24" max="24" width="3.85546875" style="32" customWidth="1"/>
    <col min="25" max="25" width="15.85546875" style="32" customWidth="1"/>
    <col min="26" max="29" width="9.140625" style="32"/>
    <col min="30" max="16384" width="9.140625" style="8"/>
  </cols>
  <sheetData>
    <row r="1" spans="1:34" ht="23.25" x14ac:dyDescent="0.3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2"/>
      <c r="AE1" s="32"/>
      <c r="AF1" s="32"/>
      <c r="AG1" s="32"/>
      <c r="AH1" s="32"/>
    </row>
    <row r="2" spans="1:3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2"/>
      <c r="AE2" s="32"/>
      <c r="AF2" s="32"/>
      <c r="AG2" s="32"/>
      <c r="AH2" s="32"/>
    </row>
    <row r="3" spans="1:34" ht="18.75" x14ac:dyDescent="0.3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2"/>
      <c r="AE3" s="32"/>
      <c r="AF3" s="32"/>
      <c r="AG3" s="32"/>
      <c r="AH3" s="32"/>
    </row>
    <row r="4" spans="1:3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2"/>
      <c r="AE4" s="32"/>
      <c r="AF4" s="32"/>
      <c r="AG4" s="32"/>
      <c r="AH4" s="32"/>
    </row>
    <row r="5" spans="1:34" x14ac:dyDescent="0.25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2"/>
      <c r="AE5" s="32"/>
      <c r="AF5" s="32"/>
      <c r="AG5" s="32"/>
      <c r="AH5" s="32"/>
    </row>
    <row r="6" spans="1:3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2"/>
      <c r="AE6" s="32"/>
      <c r="AF6" s="32"/>
      <c r="AG6" s="32"/>
      <c r="AH6" s="32"/>
    </row>
    <row r="7" spans="1:34" x14ac:dyDescent="0.25">
      <c r="P7" s="8"/>
      <c r="R7" s="32"/>
      <c r="S7" s="32"/>
      <c r="V7" s="32"/>
      <c r="W7" s="32"/>
      <c r="AD7" s="32"/>
      <c r="AE7" s="32"/>
      <c r="AF7" s="32"/>
      <c r="AG7" s="32"/>
      <c r="AH7" s="32"/>
    </row>
    <row r="8" spans="1:34" x14ac:dyDescent="0.25">
      <c r="C8" s="25" t="s">
        <v>13</v>
      </c>
      <c r="E8" s="27">
        <v>1660007.21</v>
      </c>
      <c r="G8" s="27">
        <v>329446.42</v>
      </c>
      <c r="I8" s="27">
        <v>186441.31</v>
      </c>
      <c r="K8" s="27">
        <v>135247.5</v>
      </c>
      <c r="M8" s="27">
        <v>627949.99</v>
      </c>
      <c r="O8" s="27">
        <f>E8+G8+I8+K8+M8</f>
        <v>2939092.4299999997</v>
      </c>
      <c r="P8" s="8"/>
      <c r="R8" s="32"/>
      <c r="S8" s="32"/>
      <c r="V8" s="32"/>
      <c r="W8" s="32"/>
      <c r="AD8" s="32"/>
      <c r="AE8" s="32"/>
      <c r="AF8" s="32"/>
      <c r="AG8" s="32"/>
      <c r="AH8" s="32"/>
    </row>
    <row r="9" spans="1:34" x14ac:dyDescent="0.25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47</v>
      </c>
      <c r="J9" s="26"/>
      <c r="K9" s="26" t="s">
        <v>30</v>
      </c>
      <c r="L9" s="26"/>
      <c r="M9" s="26" t="s">
        <v>31</v>
      </c>
      <c r="N9" s="26"/>
      <c r="O9" s="26" t="s">
        <v>32</v>
      </c>
      <c r="P9" s="8"/>
      <c r="R9" s="32"/>
      <c r="S9" s="32"/>
      <c r="V9" s="32"/>
      <c r="W9" s="32"/>
      <c r="AD9" s="32"/>
      <c r="AE9" s="32"/>
      <c r="AF9" s="32"/>
      <c r="AG9" s="32"/>
      <c r="AH9" s="32"/>
    </row>
    <row r="10" spans="1:34" x14ac:dyDescent="0.25">
      <c r="P10" s="8"/>
      <c r="R10" s="32"/>
      <c r="S10" s="32"/>
      <c r="V10" s="32"/>
      <c r="W10" s="32"/>
      <c r="AD10" s="32"/>
      <c r="AE10" s="32"/>
      <c r="AF10" s="32"/>
      <c r="AG10" s="32"/>
      <c r="AH10" s="32"/>
    </row>
    <row r="11" spans="1:34" x14ac:dyDescent="0.25">
      <c r="C11" s="25" t="s">
        <v>12</v>
      </c>
      <c r="E11" s="27">
        <v>978196.01</v>
      </c>
      <c r="G11" s="27">
        <v>277969.71999999997</v>
      </c>
      <c r="I11" s="27">
        <v>182334.96</v>
      </c>
      <c r="K11" s="27">
        <v>137919.73000000001</v>
      </c>
      <c r="M11" s="27">
        <v>639204.66</v>
      </c>
      <c r="O11" s="27">
        <f>E11+G11+I11+K11+M11</f>
        <v>2215625.08</v>
      </c>
      <c r="P11" s="8"/>
      <c r="R11" s="32"/>
      <c r="S11" s="32"/>
      <c r="V11" s="32"/>
      <c r="W11" s="32"/>
      <c r="AD11" s="32"/>
      <c r="AE11" s="32"/>
      <c r="AF11" s="32"/>
      <c r="AG11" s="32"/>
      <c r="AH11" s="32"/>
    </row>
    <row r="12" spans="1:34" x14ac:dyDescent="0.25">
      <c r="C12" s="26" t="s">
        <v>51</v>
      </c>
      <c r="D12" s="26"/>
      <c r="E12" s="26" t="s">
        <v>28</v>
      </c>
      <c r="F12" s="26"/>
      <c r="G12" s="26" t="s">
        <v>29</v>
      </c>
      <c r="H12" s="26"/>
      <c r="I12" s="26" t="s">
        <v>47</v>
      </c>
      <c r="J12" s="26"/>
      <c r="K12" s="26" t="s">
        <v>30</v>
      </c>
      <c r="L12" s="26"/>
      <c r="M12" s="26" t="s">
        <v>31</v>
      </c>
      <c r="N12" s="26"/>
      <c r="O12" s="26" t="s">
        <v>32</v>
      </c>
      <c r="P12" s="8"/>
      <c r="R12" s="32"/>
      <c r="S12" s="32"/>
      <c r="V12" s="32"/>
      <c r="W12" s="32"/>
      <c r="AD12" s="32"/>
      <c r="AE12" s="32"/>
      <c r="AF12" s="32"/>
      <c r="AG12" s="32"/>
      <c r="AH12" s="32"/>
    </row>
    <row r="13" spans="1:34" x14ac:dyDescent="0.25">
      <c r="P13" s="8"/>
      <c r="R13" s="32"/>
      <c r="S13" s="32"/>
      <c r="V13" s="32"/>
      <c r="W13" s="32"/>
      <c r="AD13" s="32"/>
      <c r="AE13" s="32"/>
      <c r="AF13" s="32"/>
      <c r="AG13" s="32"/>
      <c r="AH13" s="32"/>
    </row>
    <row r="14" spans="1:34" x14ac:dyDescent="0.25">
      <c r="C14" s="25" t="s">
        <v>11</v>
      </c>
      <c r="E14" s="27">
        <v>905191</v>
      </c>
      <c r="G14" s="27">
        <v>283109</v>
      </c>
      <c r="I14" s="27">
        <v>190870</v>
      </c>
      <c r="K14" s="27">
        <v>135866</v>
      </c>
      <c r="M14" s="27">
        <v>613990</v>
      </c>
      <c r="O14" s="27">
        <f>E14+G14+I14+K14+M14</f>
        <v>2129026</v>
      </c>
      <c r="P14" s="8"/>
      <c r="R14" s="32"/>
      <c r="S14" s="32"/>
      <c r="V14" s="32"/>
      <c r="W14" s="32"/>
      <c r="AD14" s="32"/>
      <c r="AE14" s="32"/>
      <c r="AF14" s="32"/>
      <c r="AG14" s="32"/>
      <c r="AH14" s="32"/>
    </row>
    <row r="15" spans="1:34" x14ac:dyDescent="0.25">
      <c r="C15" s="26" t="s">
        <v>51</v>
      </c>
      <c r="D15" s="26"/>
      <c r="E15" s="26" t="s">
        <v>28</v>
      </c>
      <c r="F15" s="26"/>
      <c r="G15" s="26" t="s">
        <v>29</v>
      </c>
      <c r="H15" s="26"/>
      <c r="I15" s="26" t="s">
        <v>47</v>
      </c>
      <c r="J15" s="26"/>
      <c r="K15" s="26" t="s">
        <v>30</v>
      </c>
      <c r="L15" s="26"/>
      <c r="M15" s="26" t="s">
        <v>31</v>
      </c>
      <c r="N15" s="26"/>
      <c r="O15" s="26" t="s">
        <v>32</v>
      </c>
      <c r="P15" s="8"/>
      <c r="R15" s="32"/>
      <c r="S15" s="32"/>
      <c r="V15" s="32"/>
      <c r="W15" s="32"/>
      <c r="AD15" s="32"/>
      <c r="AE15" s="32"/>
      <c r="AF15" s="32"/>
      <c r="AG15" s="32"/>
      <c r="AH15" s="32"/>
    </row>
    <row r="16" spans="1:34" x14ac:dyDescent="0.25">
      <c r="P16" s="8"/>
      <c r="R16" s="32"/>
      <c r="S16" s="32"/>
      <c r="V16" s="32"/>
      <c r="W16" s="32"/>
      <c r="AD16" s="32"/>
      <c r="AE16" s="32"/>
      <c r="AF16" s="32"/>
      <c r="AG16" s="32"/>
      <c r="AH16" s="32"/>
    </row>
    <row r="17" spans="3:34" x14ac:dyDescent="0.25">
      <c r="C17" s="25" t="s">
        <v>2</v>
      </c>
      <c r="E17" s="27">
        <v>923259.20000000007</v>
      </c>
      <c r="G17" s="27">
        <v>296188.28000000003</v>
      </c>
      <c r="I17" s="27">
        <v>193068.3</v>
      </c>
      <c r="K17" s="27">
        <v>171198.82</v>
      </c>
      <c r="M17" s="27">
        <v>542223.34</v>
      </c>
      <c r="O17" s="27">
        <f>E17+G17+I17+K17+M17</f>
        <v>2125937.94</v>
      </c>
      <c r="P17" s="8"/>
      <c r="R17" s="32"/>
      <c r="S17" s="32"/>
      <c r="V17" s="32"/>
      <c r="W17" s="32"/>
      <c r="AD17" s="32"/>
      <c r="AE17" s="32"/>
      <c r="AF17" s="32"/>
      <c r="AG17" s="32"/>
      <c r="AH17" s="32"/>
    </row>
    <row r="18" spans="3:34" x14ac:dyDescent="0.25">
      <c r="C18" s="26" t="s">
        <v>51</v>
      </c>
      <c r="D18" s="26"/>
      <c r="E18" s="26" t="s">
        <v>28</v>
      </c>
      <c r="F18" s="26"/>
      <c r="G18" s="26" t="s">
        <v>29</v>
      </c>
      <c r="H18" s="26"/>
      <c r="I18" s="26" t="s">
        <v>47</v>
      </c>
      <c r="J18" s="26"/>
      <c r="K18" s="26" t="s">
        <v>30</v>
      </c>
      <c r="L18" s="26"/>
      <c r="M18" s="26" t="s">
        <v>31</v>
      </c>
      <c r="N18" s="26"/>
      <c r="O18" s="26" t="s">
        <v>32</v>
      </c>
      <c r="P18" s="8"/>
      <c r="R18" s="32"/>
      <c r="S18" s="32"/>
      <c r="V18" s="32"/>
      <c r="W18" s="32"/>
      <c r="AD18" s="32"/>
      <c r="AE18" s="32"/>
      <c r="AF18" s="32"/>
      <c r="AG18" s="32"/>
      <c r="AH18" s="32"/>
    </row>
    <row r="19" spans="3:34" x14ac:dyDescent="0.25">
      <c r="P19" s="8"/>
      <c r="R19" s="32"/>
      <c r="S19" s="32"/>
      <c r="V19" s="32"/>
      <c r="W19" s="32"/>
      <c r="AD19" s="32"/>
      <c r="AE19" s="32"/>
      <c r="AF19" s="32"/>
      <c r="AG19" s="32"/>
      <c r="AH19" s="32"/>
    </row>
    <row r="20" spans="3:34" x14ac:dyDescent="0.25">
      <c r="C20" s="25" t="s">
        <v>10</v>
      </c>
      <c r="E20" s="27">
        <v>871910.69000000006</v>
      </c>
      <c r="G20" s="27">
        <v>313915.40000000002</v>
      </c>
      <c r="I20" s="27">
        <v>229040.93</v>
      </c>
      <c r="K20" s="27">
        <v>142213.85</v>
      </c>
      <c r="M20" s="27">
        <v>502286.66000000003</v>
      </c>
      <c r="O20" s="27">
        <f>E20+G20+I20+K20+M20</f>
        <v>2059367.5300000003</v>
      </c>
      <c r="P20" s="8"/>
      <c r="R20" s="32"/>
      <c r="S20" s="32"/>
      <c r="V20" s="32"/>
      <c r="W20" s="32"/>
      <c r="AD20" s="32"/>
      <c r="AE20" s="32"/>
      <c r="AF20" s="32"/>
      <c r="AG20" s="32"/>
      <c r="AH20" s="32"/>
    </row>
    <row r="21" spans="3:34" x14ac:dyDescent="0.25">
      <c r="C21" s="26" t="s">
        <v>51</v>
      </c>
      <c r="D21" s="26"/>
      <c r="E21" s="26" t="s">
        <v>28</v>
      </c>
      <c r="F21" s="26"/>
      <c r="G21" s="26" t="s">
        <v>29</v>
      </c>
      <c r="H21" s="26"/>
      <c r="I21" s="26" t="s">
        <v>47</v>
      </c>
      <c r="J21" s="26"/>
      <c r="K21" s="26" t="s">
        <v>30</v>
      </c>
      <c r="L21" s="26"/>
      <c r="M21" s="26" t="s">
        <v>31</v>
      </c>
      <c r="N21" s="26"/>
      <c r="O21" s="26" t="s">
        <v>32</v>
      </c>
      <c r="P21" s="8"/>
      <c r="R21" s="32"/>
      <c r="S21" s="32"/>
      <c r="V21" s="32"/>
      <c r="W21" s="32"/>
      <c r="AD21" s="32"/>
      <c r="AE21" s="32"/>
      <c r="AF21" s="32"/>
      <c r="AG21" s="32"/>
      <c r="AH21" s="32"/>
    </row>
    <row r="22" spans="3:34" x14ac:dyDescent="0.25">
      <c r="P22" s="8"/>
      <c r="R22" s="32"/>
      <c r="S22" s="32"/>
      <c r="V22" s="32"/>
      <c r="W22" s="32"/>
      <c r="AD22" s="32"/>
      <c r="AE22" s="32"/>
      <c r="AF22" s="32"/>
      <c r="AG22" s="32"/>
      <c r="AH22" s="32"/>
    </row>
    <row r="23" spans="3:34" x14ac:dyDescent="0.25">
      <c r="C23" s="25" t="s">
        <v>9</v>
      </c>
      <c r="E23" s="27">
        <v>1092371</v>
      </c>
      <c r="G23" s="27">
        <v>361998</v>
      </c>
      <c r="I23" s="27">
        <v>196045</v>
      </c>
      <c r="K23" s="27">
        <v>140759</v>
      </c>
      <c r="M23" s="27">
        <v>455665</v>
      </c>
      <c r="O23" s="27">
        <f>E23+G23+I23+K23+M23</f>
        <v>2246838</v>
      </c>
      <c r="P23" s="8"/>
      <c r="R23" s="32"/>
      <c r="S23" s="32"/>
      <c r="V23" s="32"/>
      <c r="W23" s="32"/>
      <c r="AD23" s="32"/>
      <c r="AE23" s="32"/>
      <c r="AF23" s="32"/>
      <c r="AG23" s="32"/>
      <c r="AH23" s="32"/>
    </row>
    <row r="24" spans="3:34" x14ac:dyDescent="0.25">
      <c r="C24" s="26" t="s">
        <v>51</v>
      </c>
      <c r="D24" s="26"/>
      <c r="E24" s="26" t="s">
        <v>28</v>
      </c>
      <c r="F24" s="26"/>
      <c r="G24" s="26" t="s">
        <v>29</v>
      </c>
      <c r="H24" s="26"/>
      <c r="I24" s="26" t="s">
        <v>47</v>
      </c>
      <c r="J24" s="26"/>
      <c r="K24" s="26" t="s">
        <v>30</v>
      </c>
      <c r="L24" s="26"/>
      <c r="M24" s="26" t="s">
        <v>31</v>
      </c>
      <c r="N24" s="26"/>
      <c r="O24" s="26" t="s">
        <v>32</v>
      </c>
      <c r="P24" s="8"/>
      <c r="R24" s="32"/>
      <c r="S24" s="32"/>
      <c r="V24" s="32"/>
      <c r="W24" s="32"/>
      <c r="AD24" s="32"/>
      <c r="AE24" s="32"/>
      <c r="AF24" s="32"/>
      <c r="AG24" s="32"/>
      <c r="AH24" s="32"/>
    </row>
    <row r="25" spans="3:34" x14ac:dyDescent="0.25">
      <c r="P25" s="8"/>
      <c r="R25" s="32"/>
      <c r="S25" s="32"/>
      <c r="V25" s="32"/>
      <c r="W25" s="32"/>
      <c r="AD25" s="32"/>
      <c r="AE25" s="32"/>
      <c r="AF25" s="32"/>
      <c r="AG25" s="32"/>
      <c r="AH25" s="32"/>
    </row>
    <row r="26" spans="3:34" x14ac:dyDescent="0.25">
      <c r="P26" s="8"/>
      <c r="R26" s="32"/>
      <c r="S26" s="32"/>
      <c r="V26" s="32"/>
      <c r="W26" s="32"/>
      <c r="AD26" s="32"/>
      <c r="AE26" s="32"/>
      <c r="AF26" s="32"/>
      <c r="AG26" s="32"/>
      <c r="AH26" s="32"/>
    </row>
    <row r="27" spans="3:34" x14ac:dyDescent="0.25">
      <c r="C27" s="25" t="s">
        <v>13</v>
      </c>
      <c r="E27" s="27">
        <v>1311450.53</v>
      </c>
      <c r="G27" s="27">
        <v>309515.32</v>
      </c>
      <c r="I27" s="27">
        <v>207067.72</v>
      </c>
      <c r="K27" s="27">
        <v>128142.93</v>
      </c>
      <c r="M27" s="27">
        <v>382090.42</v>
      </c>
      <c r="O27" s="27">
        <f>E27+G27+I27+K27+M27</f>
        <v>2338266.92</v>
      </c>
      <c r="P27" s="8"/>
      <c r="R27" s="32"/>
      <c r="S27" s="32"/>
      <c r="V27" s="32"/>
      <c r="W27" s="32"/>
      <c r="AD27" s="32"/>
      <c r="AE27" s="32"/>
      <c r="AF27" s="32"/>
      <c r="AG27" s="32"/>
      <c r="AH27" s="32"/>
    </row>
    <row r="28" spans="3:34" x14ac:dyDescent="0.25">
      <c r="C28" s="26" t="s">
        <v>34</v>
      </c>
      <c r="D28" s="26"/>
      <c r="E28" s="26" t="s">
        <v>28</v>
      </c>
      <c r="F28" s="26"/>
      <c r="G28" s="26" t="s">
        <v>29</v>
      </c>
      <c r="H28" s="26"/>
      <c r="I28" s="26" t="s">
        <v>47</v>
      </c>
      <c r="J28" s="26"/>
      <c r="K28" s="26" t="s">
        <v>30</v>
      </c>
      <c r="L28" s="26"/>
      <c r="M28" s="26" t="s">
        <v>31</v>
      </c>
      <c r="N28" s="26"/>
      <c r="O28" s="26" t="s">
        <v>32</v>
      </c>
      <c r="P28" s="8"/>
      <c r="R28" s="32"/>
      <c r="S28" s="32"/>
      <c r="V28" s="32"/>
      <c r="W28" s="32"/>
      <c r="AD28" s="32"/>
      <c r="AE28" s="32"/>
      <c r="AF28" s="32"/>
      <c r="AG28" s="32"/>
      <c r="AH28" s="32"/>
    </row>
    <row r="29" spans="3:34" x14ac:dyDescent="0.25">
      <c r="P29" s="8"/>
      <c r="R29" s="32"/>
      <c r="S29" s="32"/>
      <c r="V29" s="32"/>
      <c r="W29" s="32"/>
      <c r="AD29" s="32"/>
      <c r="AE29" s="32"/>
      <c r="AF29" s="32"/>
      <c r="AG29" s="32"/>
      <c r="AH29" s="32"/>
    </row>
    <row r="30" spans="3:34" x14ac:dyDescent="0.25">
      <c r="C30" s="25" t="s">
        <v>12</v>
      </c>
      <c r="E30" s="27">
        <v>1085271.76</v>
      </c>
      <c r="G30" s="27">
        <v>334025.59999999998</v>
      </c>
      <c r="I30" s="27">
        <v>181803.47</v>
      </c>
      <c r="K30" s="27">
        <v>132039.59</v>
      </c>
      <c r="M30" s="27">
        <v>350465.11</v>
      </c>
      <c r="O30" s="27">
        <f>E30+G30+I30+K30+M30</f>
        <v>2083605.5299999998</v>
      </c>
      <c r="P30" s="8"/>
      <c r="R30" s="32"/>
      <c r="S30" s="32"/>
      <c r="V30" s="32"/>
      <c r="W30" s="32"/>
      <c r="AD30" s="32"/>
      <c r="AE30" s="32"/>
      <c r="AF30" s="32"/>
      <c r="AG30" s="32"/>
      <c r="AH30" s="32"/>
    </row>
    <row r="31" spans="3:34" x14ac:dyDescent="0.25">
      <c r="C31" s="26" t="s">
        <v>53</v>
      </c>
      <c r="D31" s="26"/>
      <c r="E31" s="26" t="s">
        <v>28</v>
      </c>
      <c r="F31" s="26"/>
      <c r="G31" s="26" t="s">
        <v>29</v>
      </c>
      <c r="H31" s="26"/>
      <c r="I31" s="26" t="s">
        <v>47</v>
      </c>
      <c r="J31" s="26"/>
      <c r="K31" s="26" t="s">
        <v>30</v>
      </c>
      <c r="L31" s="26"/>
      <c r="M31" s="26" t="s">
        <v>31</v>
      </c>
      <c r="N31" s="26"/>
      <c r="O31" s="26" t="s">
        <v>32</v>
      </c>
      <c r="P31" s="8"/>
      <c r="R31" s="32"/>
      <c r="S31" s="32"/>
      <c r="V31" s="32"/>
      <c r="W31" s="32"/>
      <c r="AD31" s="32"/>
      <c r="AE31" s="32"/>
      <c r="AF31" s="32"/>
      <c r="AG31" s="32"/>
      <c r="AH31" s="32"/>
    </row>
    <row r="32" spans="3:34" x14ac:dyDescent="0.25">
      <c r="P32" s="8"/>
      <c r="R32" s="32"/>
      <c r="S32" s="32"/>
      <c r="V32" s="32"/>
      <c r="W32" s="32"/>
      <c r="AD32" s="32"/>
      <c r="AE32" s="32"/>
      <c r="AF32" s="32"/>
      <c r="AG32" s="32"/>
      <c r="AH32" s="32"/>
    </row>
    <row r="33" spans="1:34" x14ac:dyDescent="0.25">
      <c r="C33" s="25" t="s">
        <v>11</v>
      </c>
      <c r="E33" s="27">
        <v>1009494</v>
      </c>
      <c r="G33" s="27">
        <v>303069</v>
      </c>
      <c r="I33" s="27">
        <v>193872</v>
      </c>
      <c r="K33" s="27">
        <v>115211</v>
      </c>
      <c r="M33" s="27">
        <v>358939</v>
      </c>
      <c r="O33" s="27">
        <f>E33+G33+I33+K33+M33</f>
        <v>1980585</v>
      </c>
      <c r="P33" s="8"/>
      <c r="R33" s="32"/>
      <c r="S33" s="32"/>
      <c r="V33" s="32"/>
      <c r="W33" s="32"/>
      <c r="AD33" s="32"/>
      <c r="AE33" s="32"/>
      <c r="AF33" s="32"/>
      <c r="AG33" s="32"/>
      <c r="AH33" s="32"/>
    </row>
    <row r="34" spans="1:34" x14ac:dyDescent="0.25">
      <c r="C34" s="26" t="s">
        <v>53</v>
      </c>
      <c r="D34" s="26"/>
      <c r="E34" s="26" t="s">
        <v>28</v>
      </c>
      <c r="F34" s="26"/>
      <c r="G34" s="26" t="s">
        <v>29</v>
      </c>
      <c r="H34" s="26"/>
      <c r="I34" s="26" t="s">
        <v>47</v>
      </c>
      <c r="J34" s="26"/>
      <c r="K34" s="26" t="s">
        <v>30</v>
      </c>
      <c r="L34" s="26"/>
      <c r="M34" s="26" t="s">
        <v>31</v>
      </c>
      <c r="N34" s="26"/>
      <c r="O34" s="26" t="s">
        <v>32</v>
      </c>
      <c r="P34" s="8"/>
      <c r="R34" s="32"/>
      <c r="S34" s="32"/>
      <c r="V34" s="32"/>
      <c r="W34" s="32"/>
      <c r="AD34" s="32"/>
      <c r="AE34" s="32"/>
      <c r="AF34" s="32"/>
      <c r="AG34" s="32"/>
      <c r="AH34" s="32"/>
    </row>
    <row r="35" spans="1:34" x14ac:dyDescent="0.25">
      <c r="P35" s="8"/>
      <c r="R35" s="32"/>
      <c r="S35" s="32"/>
      <c r="V35" s="32"/>
      <c r="W35" s="32"/>
      <c r="AD35" s="32"/>
      <c r="AE35" s="32"/>
      <c r="AF35" s="32"/>
      <c r="AG35" s="32"/>
      <c r="AH35" s="32"/>
    </row>
    <row r="36" spans="1:34" x14ac:dyDescent="0.25">
      <c r="C36" s="25" t="s">
        <v>2</v>
      </c>
      <c r="E36" s="27">
        <v>865634.97</v>
      </c>
      <c r="G36" s="27">
        <v>287830.62</v>
      </c>
      <c r="I36" s="27">
        <v>158702.93</v>
      </c>
      <c r="K36" s="27">
        <v>122868.32</v>
      </c>
      <c r="M36" s="27">
        <v>348300.04000000004</v>
      </c>
      <c r="O36" s="27">
        <f>E36+G36+I36+K36+M36</f>
        <v>1783336.88</v>
      </c>
      <c r="P36" s="8"/>
      <c r="R36" s="32"/>
      <c r="S36" s="32"/>
      <c r="V36" s="32"/>
      <c r="W36" s="32"/>
      <c r="AD36" s="32"/>
      <c r="AE36" s="32"/>
      <c r="AF36" s="32"/>
      <c r="AG36" s="32"/>
      <c r="AH36" s="32"/>
    </row>
    <row r="37" spans="1:34" x14ac:dyDescent="0.25">
      <c r="C37" s="26" t="s">
        <v>53</v>
      </c>
      <c r="D37" s="26"/>
      <c r="E37" s="26" t="s">
        <v>28</v>
      </c>
      <c r="F37" s="26"/>
      <c r="G37" s="26" t="s">
        <v>29</v>
      </c>
      <c r="H37" s="26"/>
      <c r="I37" s="26" t="s">
        <v>47</v>
      </c>
      <c r="J37" s="26"/>
      <c r="K37" s="26" t="s">
        <v>30</v>
      </c>
      <c r="L37" s="26"/>
      <c r="M37" s="26" t="s">
        <v>31</v>
      </c>
      <c r="N37" s="26"/>
      <c r="O37" s="26" t="s">
        <v>32</v>
      </c>
      <c r="P37" s="8"/>
      <c r="R37" s="32"/>
      <c r="S37" s="32"/>
      <c r="V37" s="32"/>
      <c r="W37" s="32"/>
      <c r="AD37" s="32"/>
      <c r="AE37" s="32"/>
      <c r="AF37" s="32"/>
      <c r="AG37" s="32"/>
      <c r="AH37" s="32"/>
    </row>
    <row r="38" spans="1:34" x14ac:dyDescent="0.25">
      <c r="P38" s="8"/>
      <c r="R38" s="32"/>
      <c r="S38" s="32"/>
      <c r="V38" s="32"/>
      <c r="W38" s="32"/>
      <c r="AD38" s="32"/>
      <c r="AE38" s="32"/>
      <c r="AF38" s="32"/>
      <c r="AG38" s="32"/>
      <c r="AH38" s="32"/>
    </row>
    <row r="39" spans="1:34" x14ac:dyDescent="0.25">
      <c r="C39" s="25" t="s">
        <v>10</v>
      </c>
      <c r="E39" s="27">
        <v>1078457</v>
      </c>
      <c r="G39" s="27">
        <v>271971</v>
      </c>
      <c r="I39" s="27">
        <v>204667</v>
      </c>
      <c r="K39" s="27">
        <v>134602</v>
      </c>
      <c r="M39" s="27">
        <v>420187</v>
      </c>
      <c r="O39" s="27">
        <f>E39+G39+I39+K39+M39</f>
        <v>2109884</v>
      </c>
      <c r="P39" s="8"/>
      <c r="R39" s="32"/>
      <c r="S39" s="32"/>
      <c r="V39" s="32"/>
      <c r="W39" s="32"/>
      <c r="AD39" s="32"/>
      <c r="AE39" s="32"/>
      <c r="AF39" s="32"/>
      <c r="AG39" s="32"/>
      <c r="AH39" s="32"/>
    </row>
    <row r="40" spans="1:34" x14ac:dyDescent="0.25">
      <c r="C40" s="26" t="s">
        <v>52</v>
      </c>
      <c r="D40" s="26"/>
      <c r="E40" s="26" t="s">
        <v>28</v>
      </c>
      <c r="F40" s="26"/>
      <c r="G40" s="26" t="s">
        <v>29</v>
      </c>
      <c r="H40" s="26"/>
      <c r="I40" s="26" t="s">
        <v>47</v>
      </c>
      <c r="J40" s="26"/>
      <c r="K40" s="26" t="s">
        <v>30</v>
      </c>
      <c r="L40" s="26"/>
      <c r="M40" s="26" t="s">
        <v>31</v>
      </c>
      <c r="N40" s="26"/>
      <c r="O40" s="26" t="s">
        <v>32</v>
      </c>
      <c r="P40" s="8"/>
      <c r="R40" s="32"/>
      <c r="S40" s="32"/>
      <c r="V40" s="32"/>
      <c r="W40" s="32"/>
      <c r="AD40" s="32"/>
      <c r="AE40" s="32"/>
      <c r="AF40" s="32"/>
      <c r="AG40" s="32"/>
      <c r="AH40" s="32"/>
    </row>
    <row r="41" spans="1:34" x14ac:dyDescent="0.25">
      <c r="P41" s="8"/>
      <c r="R41" s="32"/>
      <c r="S41" s="32"/>
      <c r="V41" s="32"/>
      <c r="W41" s="32"/>
      <c r="AD41" s="32"/>
      <c r="AE41" s="32"/>
      <c r="AF41" s="32"/>
      <c r="AG41" s="32"/>
      <c r="AH41" s="32"/>
    </row>
    <row r="42" spans="1:34" x14ac:dyDescent="0.25">
      <c r="C42" s="25" t="s">
        <v>9</v>
      </c>
      <c r="E42" s="27">
        <v>818798</v>
      </c>
      <c r="G42" s="27">
        <v>343204</v>
      </c>
      <c r="I42" s="27">
        <v>197141</v>
      </c>
      <c r="K42" s="27">
        <v>143619</v>
      </c>
      <c r="M42" s="27">
        <v>437582</v>
      </c>
      <c r="O42" s="27">
        <f>E42+G42+I42+K42+M42</f>
        <v>1940344</v>
      </c>
      <c r="P42" s="8"/>
      <c r="R42" s="32"/>
      <c r="S42" s="32"/>
      <c r="V42" s="32"/>
      <c r="W42" s="32"/>
      <c r="AD42" s="32"/>
      <c r="AE42" s="32"/>
      <c r="AF42" s="32"/>
      <c r="AG42" s="32"/>
      <c r="AH42" s="32"/>
    </row>
    <row r="43" spans="1:34" x14ac:dyDescent="0.25">
      <c r="C43" s="26" t="s">
        <v>52</v>
      </c>
      <c r="D43" s="26"/>
      <c r="E43" s="26" t="s">
        <v>28</v>
      </c>
      <c r="F43" s="26"/>
      <c r="G43" s="26" t="s">
        <v>29</v>
      </c>
      <c r="H43" s="26"/>
      <c r="I43" s="26" t="s">
        <v>47</v>
      </c>
      <c r="J43" s="26"/>
      <c r="K43" s="26" t="s">
        <v>30</v>
      </c>
      <c r="L43" s="26"/>
      <c r="M43" s="26" t="s">
        <v>31</v>
      </c>
      <c r="N43" s="26"/>
      <c r="O43" s="26" t="s">
        <v>32</v>
      </c>
      <c r="P43" s="26"/>
      <c r="R43" s="32"/>
      <c r="S43" s="32"/>
      <c r="V43" s="32"/>
      <c r="W43" s="32"/>
      <c r="AD43" s="32"/>
      <c r="AE43" s="32"/>
      <c r="AF43" s="32"/>
      <c r="AG43" s="32"/>
      <c r="AH43" s="32"/>
    </row>
    <row r="44" spans="1:34" x14ac:dyDescent="0.2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R44" s="32"/>
      <c r="S44" s="32"/>
      <c r="V44" s="32"/>
      <c r="W44" s="32"/>
      <c r="AD44" s="32"/>
      <c r="AE44" s="32"/>
      <c r="AF44" s="32"/>
      <c r="AG44" s="32"/>
      <c r="AH44" s="32"/>
    </row>
    <row r="45" spans="1:34" ht="18.75" x14ac:dyDescent="0.3">
      <c r="A45" s="35"/>
      <c r="B45" s="48" t="s">
        <v>35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2"/>
      <c r="AE45" s="32"/>
      <c r="AF45" s="32"/>
      <c r="AG45" s="32"/>
      <c r="AH45" s="32"/>
    </row>
    <row r="46" spans="1:34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2"/>
      <c r="AE46" s="32"/>
      <c r="AF46" s="32"/>
      <c r="AG46" s="32"/>
      <c r="AH46" s="32"/>
    </row>
    <row r="47" spans="1:34" x14ac:dyDescent="0.25">
      <c r="A47" s="35"/>
      <c r="B47" s="35"/>
      <c r="C47" s="35" t="s">
        <v>36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2"/>
      <c r="AE47" s="32"/>
      <c r="AF47" s="32"/>
      <c r="AG47" s="32"/>
      <c r="AH47" s="32"/>
    </row>
    <row r="48" spans="1:34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2"/>
      <c r="AE48" s="32"/>
      <c r="AF48" s="32"/>
      <c r="AG48" s="32"/>
      <c r="AH48" s="32"/>
    </row>
    <row r="49" spans="1:34" x14ac:dyDescent="0.25">
      <c r="A49" s="49"/>
      <c r="B49" s="49"/>
      <c r="C49" s="49"/>
      <c r="D49" s="49"/>
      <c r="E49" s="49"/>
      <c r="F49" s="49"/>
      <c r="G49" s="49"/>
      <c r="H49" s="49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2"/>
      <c r="AE49" s="32"/>
      <c r="AF49" s="32"/>
      <c r="AG49" s="32"/>
      <c r="AH49" s="32"/>
    </row>
    <row r="50" spans="1:34" x14ac:dyDescent="0.25">
      <c r="A50" s="49"/>
      <c r="B50" s="49"/>
      <c r="C50" s="25" t="s">
        <v>13</v>
      </c>
      <c r="D50" s="49"/>
      <c r="E50" s="21" t="s">
        <v>48</v>
      </c>
      <c r="F50" s="49"/>
      <c r="G50" s="27">
        <f>SUM(G8:M8)</f>
        <v>1279085.22</v>
      </c>
      <c r="H50" s="49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2"/>
      <c r="AE50" s="32"/>
      <c r="AF50" s="32"/>
      <c r="AG50" s="32"/>
      <c r="AH50" s="32"/>
    </row>
    <row r="51" spans="1:34" ht="30" x14ac:dyDescent="0.25">
      <c r="C51" s="54" t="s">
        <v>0</v>
      </c>
      <c r="D51" s="26"/>
      <c r="E51" s="28" t="s">
        <v>37</v>
      </c>
      <c r="F51" s="26"/>
      <c r="G51" s="28" t="s">
        <v>38</v>
      </c>
      <c r="H51" s="26"/>
      <c r="I51" s="46"/>
      <c r="J51" s="46"/>
      <c r="K51" s="46"/>
      <c r="L51" s="46"/>
      <c r="M51" s="46"/>
      <c r="N51" s="46"/>
      <c r="O51" s="46"/>
      <c r="P51" s="46"/>
      <c r="R51" s="46"/>
      <c r="S51" s="46"/>
      <c r="T51" s="46"/>
      <c r="V51" s="46"/>
      <c r="W51" s="46"/>
      <c r="X51" s="46"/>
      <c r="AD51" s="32"/>
      <c r="AE51" s="32"/>
      <c r="AF51" s="32"/>
    </row>
    <row r="52" spans="1:34" x14ac:dyDescent="0.25">
      <c r="I52" s="32"/>
      <c r="J52" s="32"/>
      <c r="K52" s="32"/>
      <c r="L52" s="32"/>
      <c r="M52" s="32"/>
      <c r="N52" s="32"/>
      <c r="O52" s="32"/>
      <c r="R52" s="32"/>
      <c r="S52" s="32"/>
      <c r="V52" s="32"/>
      <c r="W52" s="32"/>
      <c r="AD52" s="32"/>
      <c r="AE52" s="32"/>
      <c r="AF52" s="32"/>
    </row>
    <row r="53" spans="1:34" x14ac:dyDescent="0.25">
      <c r="A53" s="49"/>
      <c r="B53" s="49"/>
      <c r="C53" s="25" t="s">
        <v>12</v>
      </c>
      <c r="D53" s="49"/>
      <c r="E53" s="21" t="s">
        <v>48</v>
      </c>
      <c r="F53" s="49"/>
      <c r="G53" s="27">
        <f>SUM(G11:M11)</f>
        <v>1237429.0699999998</v>
      </c>
      <c r="H53" s="49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2"/>
      <c r="AE53" s="32"/>
      <c r="AF53" s="32"/>
      <c r="AG53" s="32"/>
      <c r="AH53" s="32"/>
    </row>
    <row r="54" spans="1:34" ht="30" x14ac:dyDescent="0.25">
      <c r="C54" s="54" t="s">
        <v>0</v>
      </c>
      <c r="D54" s="26"/>
      <c r="E54" s="28" t="s">
        <v>37</v>
      </c>
      <c r="F54" s="26"/>
      <c r="G54" s="28" t="s">
        <v>38</v>
      </c>
      <c r="H54" s="26"/>
      <c r="I54" s="46"/>
      <c r="J54" s="46"/>
      <c r="K54" s="46"/>
      <c r="L54" s="46"/>
      <c r="M54" s="46"/>
      <c r="N54" s="46"/>
      <c r="O54" s="46"/>
      <c r="P54" s="46"/>
      <c r="R54" s="46"/>
      <c r="S54" s="46"/>
      <c r="T54" s="46"/>
      <c r="V54" s="46"/>
      <c r="W54" s="46"/>
      <c r="X54" s="46"/>
      <c r="AD54" s="32"/>
      <c r="AE54" s="32"/>
      <c r="AF54" s="32"/>
    </row>
    <row r="55" spans="1:34" x14ac:dyDescent="0.25">
      <c r="I55" s="32"/>
      <c r="J55" s="32"/>
      <c r="K55" s="32"/>
      <c r="L55" s="32"/>
      <c r="M55" s="32"/>
      <c r="N55" s="32"/>
      <c r="O55" s="32"/>
      <c r="R55" s="32"/>
      <c r="S55" s="32"/>
      <c r="V55" s="32"/>
      <c r="W55" s="32"/>
      <c r="AD55" s="32"/>
      <c r="AE55" s="32"/>
      <c r="AF55" s="32"/>
    </row>
    <row r="56" spans="1:34" x14ac:dyDescent="0.25">
      <c r="A56" s="49"/>
      <c r="B56" s="49"/>
      <c r="C56" s="25" t="s">
        <v>11</v>
      </c>
      <c r="D56" s="49"/>
      <c r="E56" s="21" t="s">
        <v>48</v>
      </c>
      <c r="F56" s="49"/>
      <c r="G56" s="27">
        <f>SUM(G14:M14)</f>
        <v>1223835</v>
      </c>
      <c r="H56" s="49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2"/>
      <c r="AE56" s="32"/>
      <c r="AF56" s="32"/>
      <c r="AG56" s="32"/>
      <c r="AH56" s="32"/>
    </row>
    <row r="57" spans="1:34" ht="30" x14ac:dyDescent="0.25">
      <c r="C57" s="54" t="s">
        <v>0</v>
      </c>
      <c r="D57" s="26"/>
      <c r="E57" s="28" t="s">
        <v>37</v>
      </c>
      <c r="F57" s="26"/>
      <c r="G57" s="28" t="s">
        <v>38</v>
      </c>
      <c r="H57" s="26"/>
      <c r="I57" s="46"/>
      <c r="J57" s="46"/>
      <c r="K57" s="46"/>
      <c r="L57" s="46"/>
      <c r="M57" s="46"/>
      <c r="N57" s="46"/>
      <c r="O57" s="46"/>
      <c r="P57" s="46"/>
      <c r="R57" s="46"/>
      <c r="S57" s="46"/>
      <c r="T57" s="46"/>
      <c r="V57" s="46"/>
      <c r="W57" s="46"/>
      <c r="X57" s="46"/>
      <c r="AD57" s="32"/>
      <c r="AE57" s="32"/>
      <c r="AF57" s="32"/>
    </row>
    <row r="58" spans="1:34" x14ac:dyDescent="0.25">
      <c r="I58" s="32"/>
      <c r="J58" s="32"/>
      <c r="K58" s="32"/>
      <c r="L58" s="32"/>
      <c r="M58" s="32"/>
      <c r="N58" s="32"/>
      <c r="O58" s="32"/>
      <c r="R58" s="32"/>
      <c r="S58" s="32"/>
      <c r="V58" s="32"/>
      <c r="W58" s="32"/>
      <c r="AD58" s="32"/>
      <c r="AE58" s="32"/>
      <c r="AF58" s="32"/>
    </row>
    <row r="59" spans="1:34" x14ac:dyDescent="0.25">
      <c r="A59" s="49"/>
      <c r="B59" s="49"/>
      <c r="C59" s="25" t="s">
        <v>2</v>
      </c>
      <c r="D59" s="49"/>
      <c r="E59" s="21" t="s">
        <v>48</v>
      </c>
      <c r="F59" s="49"/>
      <c r="G59" s="27">
        <f>SUM(G17:M17)</f>
        <v>1202678.74</v>
      </c>
      <c r="H59" s="49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2"/>
      <c r="AE59" s="32"/>
      <c r="AF59" s="32"/>
    </row>
    <row r="60" spans="1:34" ht="30" x14ac:dyDescent="0.25">
      <c r="C60" s="54" t="s">
        <v>0</v>
      </c>
      <c r="D60" s="26"/>
      <c r="E60" s="28" t="s">
        <v>37</v>
      </c>
      <c r="F60" s="26"/>
      <c r="G60" s="28" t="s">
        <v>38</v>
      </c>
      <c r="H60" s="26"/>
      <c r="I60" s="46"/>
      <c r="J60" s="46"/>
      <c r="K60" s="46"/>
      <c r="L60" s="46"/>
      <c r="M60" s="46"/>
      <c r="N60" s="46"/>
      <c r="O60" s="46"/>
      <c r="P60" s="46"/>
      <c r="R60" s="46"/>
      <c r="S60" s="46"/>
      <c r="T60" s="46"/>
      <c r="V60" s="46"/>
      <c r="W60" s="46"/>
      <c r="X60" s="46"/>
      <c r="AD60" s="32"/>
      <c r="AE60" s="32"/>
      <c r="AF60" s="32"/>
    </row>
    <row r="61" spans="1:34" x14ac:dyDescent="0.25">
      <c r="I61" s="32"/>
      <c r="J61" s="32"/>
      <c r="K61" s="32"/>
      <c r="L61" s="32"/>
      <c r="M61" s="32"/>
      <c r="N61" s="32"/>
      <c r="O61" s="32"/>
      <c r="R61" s="32"/>
      <c r="S61" s="32"/>
      <c r="V61" s="32"/>
      <c r="W61" s="32"/>
      <c r="AD61" s="32"/>
      <c r="AE61" s="32"/>
      <c r="AF61" s="32"/>
    </row>
    <row r="62" spans="1:34" x14ac:dyDescent="0.25">
      <c r="A62" s="49"/>
      <c r="B62" s="49"/>
      <c r="C62" s="25" t="s">
        <v>10</v>
      </c>
      <c r="D62" s="49"/>
      <c r="E62" s="21" t="s">
        <v>48</v>
      </c>
      <c r="F62" s="49"/>
      <c r="G62" s="27">
        <f>SUM(G20:M20)</f>
        <v>1187456.8400000001</v>
      </c>
      <c r="H62" s="49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2"/>
      <c r="AE62" s="32"/>
      <c r="AF62" s="32"/>
    </row>
    <row r="63" spans="1:34" ht="30" x14ac:dyDescent="0.25">
      <c r="C63" s="54" t="s">
        <v>0</v>
      </c>
      <c r="D63" s="26"/>
      <c r="E63" s="28" t="s">
        <v>37</v>
      </c>
      <c r="F63" s="26"/>
      <c r="G63" s="28" t="s">
        <v>38</v>
      </c>
      <c r="H63" s="26"/>
      <c r="I63" s="46"/>
      <c r="J63" s="46"/>
      <c r="K63" s="46"/>
      <c r="L63" s="46"/>
      <c r="M63" s="46"/>
      <c r="N63" s="46"/>
      <c r="O63" s="46"/>
      <c r="P63" s="46"/>
      <c r="R63" s="46"/>
      <c r="S63" s="46"/>
      <c r="T63" s="46"/>
      <c r="V63" s="46"/>
      <c r="W63" s="46"/>
      <c r="X63" s="46"/>
      <c r="AD63" s="32"/>
      <c r="AE63" s="32"/>
      <c r="AF63" s="32"/>
    </row>
    <row r="64" spans="1:34" x14ac:dyDescent="0.25">
      <c r="I64" s="32"/>
      <c r="J64" s="32"/>
      <c r="K64" s="32"/>
      <c r="L64" s="32"/>
      <c r="M64" s="32"/>
      <c r="N64" s="32"/>
      <c r="O64" s="32"/>
      <c r="R64" s="32"/>
      <c r="S64" s="32"/>
      <c r="V64" s="32"/>
      <c r="W64" s="32"/>
      <c r="AD64" s="32"/>
      <c r="AE64" s="32"/>
      <c r="AF64" s="32"/>
    </row>
    <row r="65" spans="3:32" x14ac:dyDescent="0.25">
      <c r="C65" s="25" t="s">
        <v>9</v>
      </c>
      <c r="D65" s="26"/>
      <c r="E65" s="21" t="s">
        <v>48</v>
      </c>
      <c r="F65" s="26"/>
      <c r="G65" s="27">
        <f>SUM(G23:M23)</f>
        <v>1154467</v>
      </c>
      <c r="H65" s="26"/>
      <c r="I65" s="46"/>
      <c r="J65" s="32"/>
      <c r="K65" s="32"/>
      <c r="L65" s="32"/>
      <c r="M65" s="32"/>
      <c r="N65" s="32"/>
      <c r="O65" s="32"/>
      <c r="R65" s="32"/>
      <c r="S65" s="32"/>
      <c r="V65" s="32"/>
      <c r="W65" s="32"/>
      <c r="AD65" s="32"/>
      <c r="AE65" s="32"/>
      <c r="AF65" s="32"/>
    </row>
    <row r="66" spans="3:32" ht="30" x14ac:dyDescent="0.25">
      <c r="C66" s="54" t="s">
        <v>0</v>
      </c>
      <c r="D66" s="26"/>
      <c r="E66" s="28" t="s">
        <v>37</v>
      </c>
      <c r="F66" s="26"/>
      <c r="G66" s="28" t="s">
        <v>38</v>
      </c>
      <c r="H66" s="26"/>
      <c r="I66" s="46"/>
      <c r="J66" s="32"/>
      <c r="K66" s="32"/>
      <c r="L66" s="32"/>
      <c r="M66" s="32"/>
      <c r="N66" s="32"/>
      <c r="O66" s="32"/>
      <c r="R66" s="32"/>
      <c r="S66" s="32"/>
      <c r="V66" s="32"/>
      <c r="W66" s="32"/>
      <c r="AD66" s="32"/>
      <c r="AE66" s="32"/>
      <c r="AF66" s="32"/>
    </row>
    <row r="67" spans="3:32" x14ac:dyDescent="0.25">
      <c r="C67" s="26"/>
      <c r="D67" s="26"/>
      <c r="E67" s="26"/>
      <c r="F67" s="26"/>
      <c r="G67" s="26"/>
      <c r="H67" s="26"/>
      <c r="I67" s="46"/>
      <c r="J67" s="32"/>
      <c r="K67" s="32"/>
      <c r="L67" s="32"/>
      <c r="M67" s="32"/>
      <c r="N67" s="32"/>
      <c r="O67" s="32"/>
      <c r="R67" s="32"/>
      <c r="S67" s="32"/>
      <c r="V67" s="32"/>
      <c r="W67" s="32"/>
      <c r="AD67" s="32"/>
      <c r="AE67" s="32"/>
      <c r="AF67" s="32"/>
    </row>
    <row r="68" spans="3:32" x14ac:dyDescent="0.25">
      <c r="C68" s="26"/>
      <c r="D68" s="26"/>
      <c r="E68" s="26"/>
      <c r="F68" s="26"/>
      <c r="G68" s="26"/>
      <c r="H68" s="26"/>
      <c r="I68" s="46"/>
      <c r="J68" s="32"/>
      <c r="K68" s="32"/>
      <c r="L68" s="32"/>
      <c r="M68" s="32"/>
      <c r="N68" s="32"/>
      <c r="O68" s="32"/>
      <c r="R68" s="32"/>
      <c r="S68" s="32"/>
      <c r="V68" s="32"/>
      <c r="W68" s="32"/>
      <c r="AD68" s="32"/>
      <c r="AE68" s="32"/>
      <c r="AF68" s="32"/>
    </row>
    <row r="69" spans="3:32" x14ac:dyDescent="0.25">
      <c r="C69" s="25" t="s">
        <v>13</v>
      </c>
      <c r="D69" s="26"/>
      <c r="E69" s="21" t="s">
        <v>48</v>
      </c>
      <c r="F69" s="26"/>
      <c r="G69" s="27">
        <f>SUM(G27:M27)</f>
        <v>1026816.3899999999</v>
      </c>
      <c r="H69" s="26"/>
      <c r="I69" s="46"/>
      <c r="J69" s="32"/>
      <c r="K69" s="32"/>
      <c r="L69" s="32"/>
      <c r="M69" s="32"/>
      <c r="N69" s="32"/>
      <c r="O69" s="32"/>
      <c r="R69" s="32"/>
      <c r="S69" s="32"/>
      <c r="V69" s="32"/>
      <c r="W69" s="32"/>
      <c r="AD69" s="32"/>
      <c r="AE69" s="32"/>
      <c r="AF69" s="32"/>
    </row>
    <row r="70" spans="3:32" ht="30" x14ac:dyDescent="0.25">
      <c r="C70" s="54" t="s">
        <v>34</v>
      </c>
      <c r="D70" s="26"/>
      <c r="E70" s="28" t="s">
        <v>37</v>
      </c>
      <c r="F70" s="26"/>
      <c r="G70" s="28" t="s">
        <v>38</v>
      </c>
      <c r="H70" s="26"/>
      <c r="I70" s="46"/>
      <c r="J70" s="32"/>
      <c r="K70" s="32"/>
      <c r="L70" s="32"/>
      <c r="M70" s="32"/>
      <c r="N70" s="32"/>
      <c r="O70" s="32"/>
      <c r="R70" s="32"/>
      <c r="S70" s="32"/>
      <c r="V70" s="32"/>
      <c r="W70" s="32"/>
      <c r="AD70" s="32"/>
      <c r="AE70" s="32"/>
      <c r="AF70" s="32"/>
    </row>
    <row r="71" spans="3:32" x14ac:dyDescent="0.25">
      <c r="C71" s="26"/>
      <c r="D71" s="26"/>
      <c r="E71" s="26"/>
      <c r="F71" s="26"/>
      <c r="G71" s="26"/>
      <c r="H71" s="26"/>
      <c r="I71" s="46"/>
      <c r="J71" s="32"/>
      <c r="K71" s="32"/>
      <c r="L71" s="32"/>
      <c r="M71" s="32"/>
      <c r="N71" s="32"/>
      <c r="O71" s="32"/>
      <c r="R71" s="32"/>
      <c r="S71" s="32"/>
      <c r="V71" s="32"/>
      <c r="W71" s="32"/>
      <c r="AD71" s="32"/>
      <c r="AE71" s="32"/>
      <c r="AF71" s="32"/>
    </row>
    <row r="72" spans="3:32" x14ac:dyDescent="0.25">
      <c r="C72" s="25" t="s">
        <v>12</v>
      </c>
      <c r="D72" s="26"/>
      <c r="E72" s="21" t="s">
        <v>48</v>
      </c>
      <c r="F72" s="26"/>
      <c r="G72" s="27">
        <f>SUM(G30:M30)</f>
        <v>998333.7699999999</v>
      </c>
      <c r="H72" s="26"/>
      <c r="I72" s="46"/>
      <c r="J72" s="32"/>
      <c r="K72" s="32"/>
      <c r="L72" s="32"/>
      <c r="M72" s="32"/>
      <c r="N72" s="32"/>
      <c r="O72" s="32"/>
      <c r="R72" s="32"/>
      <c r="S72" s="32"/>
      <c r="V72" s="32"/>
      <c r="W72" s="32"/>
      <c r="AD72" s="32"/>
      <c r="AE72" s="32"/>
      <c r="AF72" s="32"/>
    </row>
    <row r="73" spans="3:32" ht="30" x14ac:dyDescent="0.25">
      <c r="C73" s="54" t="s">
        <v>52</v>
      </c>
      <c r="D73" s="26"/>
      <c r="E73" s="28" t="s">
        <v>37</v>
      </c>
      <c r="F73" s="26"/>
      <c r="G73" s="28" t="s">
        <v>38</v>
      </c>
      <c r="H73" s="26"/>
      <c r="I73" s="46"/>
      <c r="J73" s="32"/>
      <c r="K73" s="32"/>
      <c r="L73" s="32"/>
      <c r="M73" s="32"/>
      <c r="N73" s="32"/>
      <c r="O73" s="32"/>
      <c r="R73" s="32"/>
      <c r="S73" s="32"/>
      <c r="V73" s="32"/>
      <c r="W73" s="32"/>
      <c r="AD73" s="32"/>
      <c r="AE73" s="32"/>
      <c r="AF73" s="32"/>
    </row>
    <row r="74" spans="3:32" x14ac:dyDescent="0.25">
      <c r="C74" s="26"/>
      <c r="D74" s="26"/>
      <c r="E74" s="26"/>
      <c r="F74" s="26"/>
      <c r="G74" s="26"/>
      <c r="H74" s="26"/>
      <c r="I74" s="46"/>
      <c r="J74" s="32"/>
      <c r="K74" s="32"/>
      <c r="L74" s="32"/>
      <c r="M74" s="32"/>
      <c r="N74" s="32"/>
      <c r="O74" s="32"/>
      <c r="R74" s="32"/>
      <c r="S74" s="32"/>
      <c r="V74" s="32"/>
      <c r="W74" s="32"/>
      <c r="AD74" s="32"/>
      <c r="AE74" s="32"/>
      <c r="AF74" s="32"/>
    </row>
    <row r="75" spans="3:32" x14ac:dyDescent="0.25">
      <c r="C75" s="25" t="s">
        <v>11</v>
      </c>
      <c r="D75" s="26"/>
      <c r="E75" s="21" t="s">
        <v>48</v>
      </c>
      <c r="F75" s="26"/>
      <c r="G75" s="27">
        <f>SUM(G33:M33)</f>
        <v>971091</v>
      </c>
      <c r="H75" s="26"/>
      <c r="I75" s="46"/>
      <c r="J75" s="32"/>
      <c r="K75" s="32"/>
      <c r="L75" s="32"/>
      <c r="M75" s="32"/>
      <c r="N75" s="32"/>
      <c r="O75" s="32"/>
      <c r="R75" s="32"/>
      <c r="S75" s="32"/>
      <c r="V75" s="32"/>
      <c r="W75" s="32"/>
      <c r="AD75" s="32"/>
      <c r="AE75" s="32"/>
      <c r="AF75" s="32"/>
    </row>
    <row r="76" spans="3:32" ht="30" x14ac:dyDescent="0.25">
      <c r="C76" s="54" t="s">
        <v>52</v>
      </c>
      <c r="D76" s="26"/>
      <c r="E76" s="28" t="s">
        <v>37</v>
      </c>
      <c r="F76" s="26"/>
      <c r="G76" s="28" t="s">
        <v>38</v>
      </c>
      <c r="H76" s="26"/>
      <c r="I76" s="46"/>
      <c r="J76" s="32"/>
      <c r="K76" s="32"/>
      <c r="L76" s="32"/>
      <c r="M76" s="32"/>
      <c r="N76" s="32"/>
      <c r="O76" s="32"/>
      <c r="R76" s="32"/>
      <c r="S76" s="32"/>
      <c r="V76" s="32"/>
      <c r="W76" s="32"/>
      <c r="AD76" s="32"/>
      <c r="AE76" s="32"/>
      <c r="AF76" s="32"/>
    </row>
    <row r="77" spans="3:32" x14ac:dyDescent="0.25">
      <c r="C77" s="26"/>
      <c r="D77" s="26"/>
      <c r="E77" s="26"/>
      <c r="F77" s="26"/>
      <c r="G77" s="26"/>
      <c r="H77" s="26"/>
      <c r="I77" s="46"/>
      <c r="J77" s="32"/>
      <c r="K77" s="32"/>
      <c r="L77" s="32"/>
      <c r="M77" s="32"/>
      <c r="N77" s="32"/>
      <c r="O77" s="32"/>
      <c r="R77" s="32"/>
      <c r="S77" s="32"/>
      <c r="V77" s="32"/>
      <c r="W77" s="32"/>
      <c r="AD77" s="32"/>
      <c r="AE77" s="32"/>
      <c r="AF77" s="32"/>
    </row>
    <row r="78" spans="3:32" x14ac:dyDescent="0.25">
      <c r="C78" s="25" t="s">
        <v>2</v>
      </c>
      <c r="D78" s="26"/>
      <c r="E78" s="21" t="s">
        <v>48</v>
      </c>
      <c r="F78" s="26"/>
      <c r="G78" s="27">
        <f>SUM(G36:M36)</f>
        <v>917701.91</v>
      </c>
      <c r="H78" s="26"/>
      <c r="I78" s="46"/>
      <c r="J78" s="32"/>
      <c r="K78" s="32"/>
      <c r="L78" s="32"/>
      <c r="M78" s="32"/>
      <c r="N78" s="32"/>
      <c r="O78" s="32"/>
      <c r="R78" s="32"/>
      <c r="S78" s="32"/>
      <c r="V78" s="32"/>
      <c r="W78" s="32"/>
      <c r="AD78" s="32"/>
      <c r="AE78" s="32"/>
      <c r="AF78" s="32"/>
    </row>
    <row r="79" spans="3:32" ht="30" x14ac:dyDescent="0.25">
      <c r="C79" s="54" t="s">
        <v>53</v>
      </c>
      <c r="D79" s="26"/>
      <c r="E79" s="28" t="s">
        <v>37</v>
      </c>
      <c r="F79" s="26"/>
      <c r="G79" s="28" t="s">
        <v>38</v>
      </c>
      <c r="H79" s="26"/>
      <c r="I79" s="46"/>
      <c r="J79" s="32"/>
      <c r="K79" s="32"/>
      <c r="L79" s="32"/>
      <c r="M79" s="32"/>
      <c r="N79" s="32"/>
      <c r="O79" s="32"/>
      <c r="R79" s="32"/>
      <c r="S79" s="32"/>
      <c r="V79" s="32"/>
      <c r="W79" s="32"/>
      <c r="AD79" s="32"/>
      <c r="AE79" s="32"/>
      <c r="AF79" s="32"/>
    </row>
    <row r="80" spans="3:32" x14ac:dyDescent="0.25">
      <c r="I80" s="32"/>
      <c r="J80" s="32"/>
      <c r="K80" s="32"/>
      <c r="L80" s="32"/>
      <c r="M80" s="32"/>
      <c r="N80" s="32"/>
      <c r="O80" s="32"/>
      <c r="R80" s="32"/>
      <c r="S80" s="32"/>
      <c r="V80" s="32"/>
      <c r="W80" s="32"/>
      <c r="AD80" s="32"/>
      <c r="AE80" s="32"/>
      <c r="AF80" s="32"/>
    </row>
    <row r="81" spans="1:32" x14ac:dyDescent="0.25">
      <c r="C81" s="25" t="s">
        <v>10</v>
      </c>
      <c r="D81" s="26"/>
      <c r="E81" s="21" t="s">
        <v>48</v>
      </c>
      <c r="F81" s="26"/>
      <c r="G81" s="27">
        <f>SUM(G39:M39)</f>
        <v>1031427</v>
      </c>
      <c r="H81" s="26"/>
      <c r="I81" s="46"/>
      <c r="J81" s="32"/>
      <c r="K81" s="32"/>
      <c r="L81" s="32"/>
      <c r="M81" s="32"/>
      <c r="N81" s="32"/>
      <c r="O81" s="32"/>
      <c r="R81" s="32"/>
      <c r="S81" s="32"/>
      <c r="V81" s="32"/>
      <c r="W81" s="32"/>
      <c r="AD81" s="32"/>
      <c r="AE81" s="32"/>
      <c r="AF81" s="32"/>
    </row>
    <row r="82" spans="1:32" ht="30" x14ac:dyDescent="0.25">
      <c r="C82" s="54" t="s">
        <v>53</v>
      </c>
      <c r="D82" s="26"/>
      <c r="E82" s="28" t="s">
        <v>37</v>
      </c>
      <c r="F82" s="26"/>
      <c r="G82" s="28" t="s">
        <v>38</v>
      </c>
      <c r="H82" s="26"/>
      <c r="I82" s="46"/>
      <c r="J82" s="32"/>
      <c r="K82" s="32"/>
      <c r="L82" s="32"/>
      <c r="M82" s="32"/>
      <c r="N82" s="32"/>
      <c r="O82" s="32"/>
      <c r="R82" s="32"/>
      <c r="S82" s="32"/>
      <c r="V82" s="32"/>
      <c r="W82" s="32"/>
      <c r="AD82" s="32"/>
      <c r="AE82" s="32"/>
      <c r="AF82" s="32"/>
    </row>
    <row r="83" spans="1:32" x14ac:dyDescent="0.25">
      <c r="C83" s="26"/>
      <c r="D83" s="26"/>
      <c r="E83" s="26"/>
      <c r="F83" s="26"/>
      <c r="G83" s="26"/>
      <c r="H83" s="26"/>
      <c r="I83" s="46"/>
      <c r="J83" s="32"/>
      <c r="K83" s="32"/>
      <c r="L83" s="32"/>
      <c r="M83" s="32"/>
      <c r="N83" s="32"/>
      <c r="O83" s="32"/>
      <c r="R83" s="32"/>
      <c r="S83" s="32"/>
      <c r="V83" s="32"/>
      <c r="W83" s="32"/>
      <c r="AD83" s="32"/>
      <c r="AE83" s="32"/>
      <c r="AF83" s="32"/>
    </row>
    <row r="84" spans="1:32" x14ac:dyDescent="0.25">
      <c r="C84" s="25" t="s">
        <v>9</v>
      </c>
      <c r="D84" s="26"/>
      <c r="E84" s="21" t="s">
        <v>48</v>
      </c>
      <c r="F84" s="26"/>
      <c r="G84" s="27">
        <f>SUM(G42:M42)</f>
        <v>1121546</v>
      </c>
      <c r="H84" s="26"/>
      <c r="I84" s="46"/>
      <c r="J84" s="32"/>
      <c r="K84" s="32"/>
      <c r="L84" s="32"/>
      <c r="M84" s="32"/>
      <c r="N84" s="32"/>
      <c r="O84" s="32"/>
      <c r="R84" s="32"/>
      <c r="S84" s="32"/>
      <c r="V84" s="32"/>
      <c r="W84" s="32"/>
      <c r="AD84" s="32"/>
      <c r="AE84" s="32"/>
      <c r="AF84" s="32"/>
    </row>
    <row r="85" spans="1:32" ht="30" x14ac:dyDescent="0.25">
      <c r="C85" s="54" t="s">
        <v>53</v>
      </c>
      <c r="D85" s="26"/>
      <c r="E85" s="28" t="s">
        <v>37</v>
      </c>
      <c r="F85" s="26"/>
      <c r="G85" s="28" t="s">
        <v>38</v>
      </c>
      <c r="H85" s="26"/>
      <c r="I85" s="46"/>
      <c r="J85" s="32"/>
      <c r="K85" s="32"/>
      <c r="L85" s="32"/>
      <c r="M85" s="32"/>
      <c r="N85" s="32"/>
      <c r="O85" s="32"/>
      <c r="R85" s="32"/>
      <c r="S85" s="32"/>
      <c r="V85" s="32"/>
      <c r="W85" s="32"/>
      <c r="AD85" s="32"/>
      <c r="AE85" s="32"/>
      <c r="AF85" s="32"/>
    </row>
    <row r="86" spans="1:32" x14ac:dyDescent="0.25">
      <c r="C86" s="26"/>
      <c r="D86" s="26"/>
      <c r="E86" s="26"/>
      <c r="F86" s="26"/>
      <c r="G86" s="26"/>
      <c r="H86" s="26"/>
      <c r="I86" s="46"/>
      <c r="J86" s="32"/>
      <c r="K86" s="32"/>
      <c r="L86" s="32"/>
      <c r="M86" s="32"/>
      <c r="N86" s="32"/>
      <c r="O86" s="32"/>
      <c r="R86" s="32"/>
      <c r="S86" s="32"/>
      <c r="V86" s="32"/>
      <c r="W86" s="32"/>
      <c r="AD86" s="32"/>
      <c r="AE86" s="32"/>
      <c r="AF86" s="32"/>
    </row>
    <row r="87" spans="1:32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2"/>
      <c r="K87" s="32"/>
      <c r="L87" s="32"/>
      <c r="M87" s="32"/>
      <c r="N87" s="32"/>
      <c r="O87" s="32"/>
      <c r="R87" s="32"/>
      <c r="S87" s="32"/>
      <c r="V87" s="32"/>
      <c r="W87" s="32"/>
      <c r="AD87" s="32"/>
      <c r="AE87" s="32"/>
      <c r="AF87" s="32"/>
    </row>
    <row r="88" spans="1:32" ht="18.75" x14ac:dyDescent="0.3">
      <c r="A88" s="35"/>
      <c r="B88" s="48" t="s">
        <v>39</v>
      </c>
      <c r="C88" s="35"/>
      <c r="D88" s="35"/>
      <c r="E88" s="35"/>
      <c r="F88" s="35"/>
      <c r="G88" s="35"/>
      <c r="H88" s="35"/>
      <c r="I88" s="35"/>
      <c r="J88" s="32"/>
      <c r="K88" s="32"/>
      <c r="L88" s="32"/>
      <c r="M88" s="32"/>
      <c r="N88" s="32"/>
      <c r="O88" s="32"/>
      <c r="R88" s="32"/>
      <c r="S88" s="32"/>
      <c r="V88" s="32"/>
      <c r="W88" s="32"/>
      <c r="AD88" s="32"/>
      <c r="AE88" s="32"/>
      <c r="AF88" s="32"/>
    </row>
    <row r="89" spans="1:32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2"/>
      <c r="K89" s="32"/>
      <c r="L89" s="32"/>
      <c r="M89" s="32"/>
      <c r="N89" s="32"/>
      <c r="O89" s="32"/>
      <c r="R89" s="32"/>
      <c r="S89" s="32"/>
      <c r="V89" s="32"/>
      <c r="W89" s="32"/>
      <c r="AD89" s="32"/>
      <c r="AE89" s="32"/>
      <c r="AF89" s="32"/>
    </row>
    <row r="90" spans="1:32" x14ac:dyDescent="0.25">
      <c r="A90" s="35"/>
      <c r="B90" s="35"/>
      <c r="C90" s="35" t="s">
        <v>40</v>
      </c>
      <c r="D90" s="35"/>
      <c r="E90" s="35"/>
      <c r="F90" s="35"/>
      <c r="G90" s="35"/>
      <c r="H90" s="35"/>
      <c r="I90" s="35" t="s">
        <v>50</v>
      </c>
      <c r="J90" s="32"/>
      <c r="K90" s="32"/>
      <c r="L90" s="32"/>
      <c r="M90" s="32"/>
      <c r="N90" s="32"/>
      <c r="O90" s="32"/>
      <c r="R90" s="32"/>
      <c r="S90" s="32"/>
      <c r="V90" s="32"/>
      <c r="W90" s="32"/>
      <c r="AD90" s="32"/>
      <c r="AE90" s="32"/>
      <c r="AF90" s="32"/>
    </row>
    <row r="91" spans="1:32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2"/>
      <c r="K91" s="32"/>
      <c r="L91" s="32"/>
      <c r="M91" s="32"/>
      <c r="N91" s="32"/>
      <c r="O91" s="32"/>
      <c r="R91" s="32"/>
      <c r="S91" s="32"/>
      <c r="V91" s="32"/>
      <c r="W91" s="32"/>
      <c r="AD91" s="32"/>
      <c r="AE91" s="32"/>
      <c r="AF91" s="32"/>
    </row>
    <row r="92" spans="1:32" x14ac:dyDescent="0.2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AD92" s="32"/>
      <c r="AE92" s="32"/>
      <c r="AF92" s="32"/>
    </row>
    <row r="93" spans="1:32" x14ac:dyDescent="0.25">
      <c r="C93" s="25" t="s">
        <v>13</v>
      </c>
      <c r="D93" s="26"/>
      <c r="E93" s="27">
        <v>1872789.6199999996</v>
      </c>
      <c r="F93" s="26"/>
      <c r="G93" s="25" t="s">
        <v>12</v>
      </c>
      <c r="H93" s="26"/>
      <c r="I93" s="27">
        <v>2061260</v>
      </c>
      <c r="J93" s="26"/>
      <c r="K93" s="25" t="s">
        <v>11</v>
      </c>
      <c r="L93" s="26"/>
      <c r="M93" s="27">
        <v>1817720</v>
      </c>
      <c r="N93" s="26"/>
      <c r="O93" s="25" t="s">
        <v>2</v>
      </c>
      <c r="P93" s="26"/>
      <c r="Q93" s="27">
        <v>1544032</v>
      </c>
      <c r="R93" s="26"/>
      <c r="S93" s="25" t="s">
        <v>10</v>
      </c>
      <c r="T93" s="26"/>
      <c r="U93" s="27">
        <v>1808415</v>
      </c>
      <c r="V93" s="26"/>
      <c r="W93" s="25" t="s">
        <v>9</v>
      </c>
      <c r="X93" s="26"/>
      <c r="Y93" s="27">
        <v>1415674</v>
      </c>
      <c r="AD93" s="32"/>
      <c r="AE93" s="32"/>
      <c r="AF93" s="32"/>
    </row>
    <row r="94" spans="1:32" x14ac:dyDescent="0.25">
      <c r="C94" s="26" t="s">
        <v>27</v>
      </c>
      <c r="D94" s="26"/>
      <c r="E94" s="28" t="s">
        <v>41</v>
      </c>
      <c r="F94" s="26"/>
      <c r="G94" s="26" t="s">
        <v>33</v>
      </c>
      <c r="H94" s="26"/>
      <c r="I94" s="28" t="s">
        <v>41</v>
      </c>
      <c r="J94" s="26"/>
      <c r="K94" s="26" t="s">
        <v>0</v>
      </c>
      <c r="L94" s="26"/>
      <c r="M94" s="28" t="s">
        <v>41</v>
      </c>
      <c r="N94" s="26"/>
      <c r="O94" s="26" t="s">
        <v>0</v>
      </c>
      <c r="P94" s="26"/>
      <c r="Q94" s="28" t="s">
        <v>41</v>
      </c>
      <c r="R94" s="26"/>
      <c r="S94" s="26" t="s">
        <v>0</v>
      </c>
      <c r="T94" s="26"/>
      <c r="U94" s="28" t="s">
        <v>41</v>
      </c>
      <c r="V94" s="26"/>
      <c r="W94" s="26" t="s">
        <v>0</v>
      </c>
      <c r="X94" s="26"/>
      <c r="Y94" s="28" t="s">
        <v>41</v>
      </c>
      <c r="AD94" s="32"/>
      <c r="AE94" s="32"/>
      <c r="AF94" s="32"/>
    </row>
    <row r="95" spans="1:32" x14ac:dyDescent="0.2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AD95" s="32"/>
      <c r="AE95" s="32"/>
      <c r="AF95" s="32"/>
    </row>
    <row r="96" spans="1:32" x14ac:dyDescent="0.2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AD96" s="32"/>
      <c r="AE96" s="32"/>
      <c r="AF96" s="32"/>
    </row>
    <row r="97" spans="1:32" x14ac:dyDescent="0.25">
      <c r="C97" s="25" t="str">
        <f>C93</f>
        <v>August</v>
      </c>
      <c r="D97" s="26"/>
      <c r="E97" s="27">
        <v>1999560.8599999999</v>
      </c>
      <c r="F97" s="26"/>
      <c r="G97" s="25" t="s">
        <v>12</v>
      </c>
      <c r="H97" s="26"/>
      <c r="I97" s="27">
        <v>1755613.4699999997</v>
      </c>
      <c r="J97" s="26"/>
      <c r="K97" s="25" t="s">
        <v>11</v>
      </c>
      <c r="L97" s="26"/>
      <c r="M97" s="27">
        <v>1622684</v>
      </c>
      <c r="N97" s="26"/>
      <c r="O97" s="25" t="s">
        <v>2</v>
      </c>
      <c r="P97" s="26"/>
      <c r="Q97" s="27">
        <v>1931489</v>
      </c>
      <c r="R97" s="26"/>
      <c r="S97" s="25" t="s">
        <v>10</v>
      </c>
      <c r="T97" s="26"/>
      <c r="U97" s="27">
        <v>1473400.21</v>
      </c>
      <c r="V97" s="26"/>
      <c r="W97" s="25" t="s">
        <v>9</v>
      </c>
      <c r="X97" s="26"/>
      <c r="Y97" s="27">
        <v>1681930</v>
      </c>
      <c r="AD97" s="32"/>
      <c r="AE97" s="32"/>
      <c r="AF97" s="32"/>
    </row>
    <row r="98" spans="1:32" ht="30" x14ac:dyDescent="0.25">
      <c r="C98" s="28" t="s">
        <v>42</v>
      </c>
      <c r="D98" s="26"/>
      <c r="E98" s="28" t="s">
        <v>41</v>
      </c>
      <c r="F98" s="26"/>
      <c r="G98" s="28" t="s">
        <v>43</v>
      </c>
      <c r="H98" s="26"/>
      <c r="I98" s="28" t="s">
        <v>41</v>
      </c>
      <c r="J98" s="26"/>
      <c r="K98" s="55" t="s">
        <v>54</v>
      </c>
      <c r="L98" s="26"/>
      <c r="M98" s="28" t="s">
        <v>41</v>
      </c>
      <c r="N98" s="26"/>
      <c r="O98" s="55" t="s">
        <v>54</v>
      </c>
      <c r="P98" s="26"/>
      <c r="Q98" s="28" t="s">
        <v>41</v>
      </c>
      <c r="R98" s="26"/>
      <c r="S98" s="55" t="s">
        <v>54</v>
      </c>
      <c r="T98" s="26"/>
      <c r="U98" s="28" t="s">
        <v>41</v>
      </c>
      <c r="V98" s="26"/>
      <c r="W98" s="55" t="s">
        <v>54</v>
      </c>
      <c r="X98" s="26"/>
      <c r="Y98" s="28" t="s">
        <v>41</v>
      </c>
      <c r="AD98" s="32"/>
      <c r="AE98" s="32"/>
      <c r="AF98" s="32"/>
    </row>
    <row r="99" spans="1:32" x14ac:dyDescent="0.25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AD99" s="32"/>
      <c r="AE99" s="32"/>
      <c r="AF99" s="32"/>
    </row>
    <row r="100" spans="1:32" x14ac:dyDescent="0.25">
      <c r="A100" s="32"/>
      <c r="B100" s="32"/>
      <c r="C100" s="46"/>
      <c r="D100" s="46"/>
      <c r="E100" s="46"/>
      <c r="F100" s="46"/>
      <c r="G100" s="46"/>
      <c r="H100" s="46"/>
      <c r="I100" s="46"/>
      <c r="J100" s="46"/>
      <c r="K100" s="32"/>
      <c r="L100" s="46"/>
      <c r="M100" s="32"/>
      <c r="N100" s="32"/>
      <c r="O100" s="32"/>
      <c r="R100" s="32"/>
      <c r="S100" s="32"/>
      <c r="V100" s="32"/>
      <c r="W100" s="32"/>
      <c r="AD100" s="32"/>
      <c r="AE100" s="32"/>
      <c r="AF100" s="32"/>
    </row>
    <row r="101" spans="1:32" x14ac:dyDescent="0.25">
      <c r="A101" s="32"/>
      <c r="B101" s="32"/>
      <c r="C101" s="46"/>
      <c r="D101" s="46"/>
      <c r="E101" s="46"/>
      <c r="F101" s="46"/>
      <c r="G101" s="46"/>
      <c r="H101" s="46"/>
      <c r="I101" s="46"/>
      <c r="J101" s="46"/>
      <c r="K101" s="32"/>
      <c r="L101" s="46"/>
      <c r="M101" s="32"/>
      <c r="N101" s="32"/>
      <c r="O101" s="32"/>
      <c r="R101" s="32"/>
      <c r="S101" s="32"/>
      <c r="V101" s="32"/>
      <c r="W101" s="32"/>
      <c r="AD101" s="32"/>
      <c r="AE101" s="32"/>
      <c r="AF101" s="32"/>
    </row>
    <row r="102" spans="1:32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R102" s="32"/>
      <c r="S102" s="32"/>
      <c r="V102" s="32"/>
      <c r="W102" s="32"/>
      <c r="AD102" s="32"/>
      <c r="AE102" s="32"/>
      <c r="AF102" s="32"/>
    </row>
    <row r="103" spans="1:32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R103" s="32"/>
      <c r="S103" s="32"/>
      <c r="V103" s="32"/>
      <c r="W103" s="32"/>
      <c r="AD103" s="32"/>
      <c r="AE103" s="32"/>
      <c r="AF103" s="32"/>
    </row>
    <row r="104" spans="1:32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R104" s="32"/>
      <c r="S104" s="32"/>
      <c r="V104" s="32"/>
      <c r="W104" s="32"/>
      <c r="AD104" s="32"/>
      <c r="AE104" s="32"/>
      <c r="AF104" s="32"/>
    </row>
    <row r="105" spans="1:32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R105" s="32"/>
      <c r="S105" s="32"/>
      <c r="V105" s="32"/>
      <c r="W105" s="32"/>
      <c r="AD105" s="32"/>
      <c r="AE105" s="32"/>
      <c r="AF105" s="32"/>
    </row>
    <row r="106" spans="1:32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R106" s="32"/>
      <c r="S106" s="32"/>
      <c r="V106" s="32"/>
      <c r="W106" s="32"/>
      <c r="AD106" s="32"/>
      <c r="AE106" s="32"/>
      <c r="AF106" s="32"/>
    </row>
    <row r="107" spans="1:32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R107" s="32"/>
      <c r="S107" s="32"/>
      <c r="V107" s="32"/>
      <c r="W107" s="32"/>
      <c r="AD107" s="32"/>
      <c r="AE107" s="32"/>
      <c r="AF107" s="32"/>
    </row>
    <row r="108" spans="1:32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R108" s="32"/>
      <c r="S108" s="32"/>
      <c r="V108" s="32"/>
      <c r="W108" s="32"/>
      <c r="AD108" s="32"/>
      <c r="AE108" s="32"/>
      <c r="AF108" s="32"/>
    </row>
    <row r="109" spans="1:32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R109" s="32"/>
      <c r="S109" s="32"/>
      <c r="V109" s="32"/>
      <c r="W109" s="32"/>
      <c r="AD109" s="32"/>
      <c r="AE109" s="32"/>
      <c r="AF109" s="32"/>
    </row>
    <row r="110" spans="1:32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R110" s="32"/>
      <c r="S110" s="32"/>
      <c r="V110" s="32"/>
      <c r="W110" s="32"/>
    </row>
    <row r="111" spans="1:32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R111" s="32"/>
      <c r="S111" s="32"/>
      <c r="V111" s="32"/>
      <c r="W111" s="32"/>
    </row>
    <row r="112" spans="1:32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R112" s="32"/>
      <c r="S112" s="32"/>
      <c r="V112" s="32"/>
      <c r="W112" s="32"/>
    </row>
    <row r="113" spans="1:23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R113" s="32"/>
      <c r="S113" s="32"/>
      <c r="V113" s="32"/>
      <c r="W113" s="32"/>
    </row>
    <row r="114" spans="1:23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R114" s="32"/>
      <c r="S114" s="32"/>
      <c r="V114" s="32"/>
      <c r="W114" s="32"/>
    </row>
    <row r="115" spans="1:23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R115" s="32"/>
      <c r="S115" s="32"/>
      <c r="V115" s="32"/>
      <c r="W115" s="32"/>
    </row>
    <row r="116" spans="1:23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R116" s="32"/>
      <c r="S116" s="32"/>
      <c r="V116" s="32"/>
      <c r="W116" s="32"/>
    </row>
    <row r="117" spans="1:23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R117" s="32"/>
      <c r="S117" s="32"/>
      <c r="V117" s="32"/>
      <c r="W117" s="32"/>
    </row>
    <row r="118" spans="1:23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R118" s="32"/>
      <c r="S118" s="32"/>
      <c r="V118" s="32"/>
      <c r="W118" s="32"/>
    </row>
    <row r="119" spans="1:23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R119" s="32"/>
      <c r="S119" s="32"/>
      <c r="V119" s="32"/>
      <c r="W119" s="32"/>
    </row>
    <row r="120" spans="1:23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R120" s="32"/>
      <c r="S120" s="32"/>
      <c r="V120" s="32"/>
      <c r="W120" s="32"/>
    </row>
    <row r="121" spans="1:23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R121" s="32"/>
      <c r="S121" s="32"/>
      <c r="V121" s="32"/>
      <c r="W121" s="32"/>
    </row>
    <row r="122" spans="1:23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R122" s="32"/>
      <c r="S122" s="32"/>
      <c r="V122" s="32"/>
      <c r="W122" s="32"/>
    </row>
    <row r="123" spans="1:23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R123" s="32"/>
      <c r="S123" s="32"/>
      <c r="V123" s="32"/>
      <c r="W123" s="32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Joseph Keough</cp:lastModifiedBy>
  <cp:lastPrinted>2020-04-20T20:39:45Z</cp:lastPrinted>
  <dcterms:created xsi:type="dcterms:W3CDTF">2020-04-08T14:34:01Z</dcterms:created>
  <dcterms:modified xsi:type="dcterms:W3CDTF">2020-09-10T21:15:47Z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